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520" windowHeight="7770" activeTab="1"/>
  </bookViews>
  <sheets>
    <sheet name="capaian 2020 (2)" sheetId="5" r:id="rId1"/>
    <sheet name="capaian 2020" sheetId="3" r:id="rId2"/>
    <sheet name="capaian 2021" sheetId="1" r:id="rId3"/>
    <sheet name="Sheet1" sheetId="4" r:id="rId4"/>
  </sheets>
  <definedNames>
    <definedName name="_xlnm.Print_Area" localSheetId="1">'capaian 2020'!$A$1:$R$103</definedName>
    <definedName name="_xlnm.Print_Area" localSheetId="0">'capaian 2020 (2)'!$A$1:$R$100</definedName>
    <definedName name="_xlnm.Print_Area" localSheetId="2">'capaian 2021'!$A$1:$Q$92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3"/>
  <c r="F38"/>
  <c r="H31"/>
  <c r="H45" s="1"/>
  <c r="F31"/>
  <c r="L64" i="5"/>
  <c r="K57"/>
  <c r="F57"/>
  <c r="H57" s="1"/>
  <c r="C57"/>
  <c r="H55"/>
  <c r="L49"/>
  <c r="H41"/>
  <c r="H23"/>
  <c r="L18"/>
  <c r="M11" i="4"/>
  <c r="K5" s="1"/>
  <c r="K3"/>
  <c r="I18"/>
  <c r="E18"/>
  <c r="I6"/>
  <c r="I10" s="1"/>
  <c r="E10"/>
  <c r="H23" i="1"/>
  <c r="H35" s="1"/>
  <c r="L25"/>
  <c r="K61" i="3"/>
  <c r="L53"/>
  <c r="L18"/>
  <c r="H23"/>
  <c r="F49" i="1"/>
  <c r="H43"/>
  <c r="F61" i="3"/>
  <c r="H59"/>
  <c r="L67"/>
  <c r="C61"/>
  <c r="C47" i="1" l="1"/>
  <c r="C49" s="1"/>
  <c r="H49" s="1"/>
  <c r="K7" i="4"/>
  <c r="H47" i="1"/>
  <c r="H61" i="3"/>
</calcChain>
</file>

<file path=xl/sharedStrings.xml><?xml version="1.0" encoding="utf-8"?>
<sst xmlns="http://schemas.openxmlformats.org/spreadsheetml/2006/main" count="388" uniqueCount="118">
  <si>
    <t>No</t>
  </si>
  <si>
    <t>Jenis Pelayanan Dasar</t>
  </si>
  <si>
    <t>Indikator Pencapaian</t>
  </si>
  <si>
    <t xml:space="preserve">Tahun Pencapaian </t>
  </si>
  <si>
    <t>Pembiayaan (Rp)</t>
  </si>
  <si>
    <t>Realisasi Pembiayaan (Rp)</t>
  </si>
  <si>
    <t>Alokasi Anggaran</t>
  </si>
  <si>
    <t>( Rp )</t>
  </si>
  <si>
    <t>Sumber Dana</t>
  </si>
  <si>
    <t>APBD</t>
  </si>
  <si>
    <t>APDN</t>
  </si>
  <si>
    <t>Realisasi</t>
  </si>
  <si>
    <t>Persentase Capaian</t>
  </si>
  <si>
    <t>Nama Organisasi Perangkat Daerah</t>
  </si>
  <si>
    <t>Kepala OPD</t>
  </si>
  <si>
    <t>Jumlah PNS</t>
  </si>
  <si>
    <t>Jumlah Pejabat</t>
  </si>
  <si>
    <t>Jumlah PTT/Kontrak</t>
  </si>
  <si>
    <t>:  Badan Penanggulangan Bencana Kabupaten Tanjung Jabung Barat</t>
  </si>
  <si>
    <t>:  Drs. ZULFIKRI, M.AP</t>
  </si>
  <si>
    <t>:  21  Orang</t>
  </si>
  <si>
    <t>:  10  Orang</t>
  </si>
  <si>
    <t>:  73  Orang</t>
  </si>
  <si>
    <t>Lampiran Surat</t>
  </si>
  <si>
    <t>Supervisi Capaian SPM</t>
  </si>
  <si>
    <t xml:space="preserve">Perihal  :  Monitoring, Evaluasi dan </t>
  </si>
  <si>
    <t>Nomor  :  s-800/807/ITPROV-1.1/VIII/2021</t>
  </si>
  <si>
    <t>1.</t>
  </si>
  <si>
    <t>Target Capaian SPM 2021</t>
  </si>
  <si>
    <t>2.</t>
  </si>
  <si>
    <t>Realisasi Pencapaian SPM</t>
  </si>
  <si>
    <t>3.</t>
  </si>
  <si>
    <t>4.</t>
  </si>
  <si>
    <t>Dukungan Personil</t>
  </si>
  <si>
    <t>Jumlah ASN</t>
  </si>
  <si>
    <t>1)</t>
  </si>
  <si>
    <t>2)</t>
  </si>
  <si>
    <t>PTT             :   73  Orang</t>
  </si>
  <si>
    <t>PNS            :   21  Orang</t>
  </si>
  <si>
    <t>Pelayanan Informasi Rawan Bencana</t>
  </si>
  <si>
    <t>Urusan Pemerintahan Bidang Ketenteraman dan Ketertiban Umum Serta Perlindungan Masyarakat</t>
  </si>
  <si>
    <t>Pelayanan Pencegahan dan Kesiapsiagaan Terhadap Bencana</t>
  </si>
  <si>
    <t>Pelayanan Penyelamatan dan Evakuasi Korban Bencana</t>
  </si>
  <si>
    <t>Persentase penduduk didaerah rawan bencana yang memperoleh layanan informasi rawan bencana</t>
  </si>
  <si>
    <t>Persentase penduduk yang memperoleh layanan pencegahan dan kesiapsiagaan terhadap bencana</t>
  </si>
  <si>
    <t>Persentase penduduk yang memperoleh layanan penyelamatan dan evakuasi korban bencana</t>
  </si>
  <si>
    <t>33 Orang</t>
  </si>
  <si>
    <t>Sasaran (Jumlah)</t>
  </si>
  <si>
    <t>Target (Persentase)</t>
  </si>
  <si>
    <t>Capaian (Persentase)</t>
  </si>
  <si>
    <t>139 Jiwa</t>
  </si>
  <si>
    <t>( 4 kejadian )</t>
  </si>
  <si>
    <t>( 1 desa )</t>
  </si>
  <si>
    <t>-</t>
  </si>
  <si>
    <t>78.68%</t>
  </si>
  <si>
    <t>Program Penunjang Urusan Pemerintahan Daerah Kabupaten/Kota.</t>
  </si>
  <si>
    <t>Program Penanggulangan Bencana</t>
  </si>
  <si>
    <t>Total</t>
  </si>
  <si>
    <t>Dana Transfer Umum- Dana Alokasi Umum</t>
  </si>
  <si>
    <t>40 Orang</t>
  </si>
  <si>
    <t>78 Jiwa</t>
  </si>
  <si>
    <t>( 14 kejadian )</t>
  </si>
  <si>
    <t>Target Capaian SPM 2020</t>
  </si>
  <si>
    <t>25  Orang</t>
  </si>
  <si>
    <t>Dana Alokasi Umum (DAU )</t>
  </si>
  <si>
    <t>Sisa Lebih Tahun Anggaran lalu- Dana Alokasi Umum (DAU)</t>
  </si>
  <si>
    <t>Jumlah Pejabat   :   10  Orang</t>
  </si>
  <si>
    <t>5.</t>
  </si>
  <si>
    <t>Hambatan/ Kendala dalam pelaksanaan SPM :</t>
  </si>
  <si>
    <t>Akuntabilitas Kinerja SKPD tidak bisa terakomodir untuk semua kegiatan operasional kantor.</t>
  </si>
  <si>
    <t>Potensi bencana yang masih sulit diantisipasi / dipredidiksi</t>
  </si>
  <si>
    <t>1. Hambatan/ Kendala :</t>
  </si>
  <si>
    <t>2. Permasalahan :</t>
  </si>
  <si>
    <r>
      <t xml:space="preserve">Membutuhkan waktu cukup lama untuk sampai ke lokasi bencana, untuk wilayah diluar Kecamatan Tungkal Ilir </t>
    </r>
    <r>
      <rPr>
        <i/>
        <sz val="11"/>
        <color theme="1"/>
        <rFont val="Calibri"/>
        <family val="2"/>
        <scheme val="minor"/>
      </rPr>
      <t>( Respon Time )</t>
    </r>
  </si>
  <si>
    <t>Lambatnya informasi pengaduan kejadian bencana dari masyarakat yang diterima bagian layanan BPBD</t>
  </si>
  <si>
    <t>Tidak mudahnya akses menuju lokasi kejadian bencana kebakaran hutan dan lahan</t>
  </si>
  <si>
    <t>Kurangnya sumber-sumber air digunakan untuk pemadaman</t>
  </si>
  <si>
    <t>6.</t>
  </si>
  <si>
    <t>7.</t>
  </si>
  <si>
    <t>8.</t>
  </si>
  <si>
    <t>Menjadi kebiasaan masyarakat membersihkan lahan dengan cara membakar</t>
  </si>
  <si>
    <t>Kurangnya frekuensi interaksi dan koordinasi antara BPBD dengan kelompok masyarakat desa tangguh bencana</t>
  </si>
  <si>
    <t>Belum lengkapnya sarana dan prasarana untuk pelayanan kesiapsiagaan bencana</t>
  </si>
  <si>
    <t>Belum cukup sarana air "motor boat" untuk penanggulangan bencana banjir.</t>
  </si>
  <si>
    <t xml:space="preserve">Bahwa dampak pandemik Corona Virus Disease (Covid-19) telah memperlambat ekonomi dunia secara massif dan signifikan, termasuk terhadap perekonomian indonesia, untuk itu pemerintah telah dan terus melakukan langkah-langkah cepat untuk mengantisipasi beberapa dampak ini. </t>
  </si>
  <si>
    <t>Kepala Pelaksana</t>
  </si>
  <si>
    <t>Badan Penanggulangan Bencana</t>
  </si>
  <si>
    <t>Kabupaten tanjung Jabung Barat</t>
  </si>
  <si>
    <t>Drs.ZULFIKRI.M.AP</t>
  </si>
  <si>
    <t>NIP.19660528 199103 1 003</t>
  </si>
  <si>
    <t>Kuala Tungkal, 29 September 2021</t>
  </si>
  <si>
    <t>Urusan Pemerintahan Wajib yang Terkait Pelayanan Dasar</t>
  </si>
  <si>
    <t>( 1 desa ) sosialisasi</t>
  </si>
  <si>
    <t>50 Orang</t>
  </si>
  <si>
    <t xml:space="preserve"> ( 2 Tim ) Pembinaan</t>
  </si>
  <si>
    <t>Jumlah Target capaian SPM Bencana</t>
  </si>
  <si>
    <t>10 Orang</t>
  </si>
  <si>
    <t>Dapur Umum Posko Karhutla Pencegahan selama 90 hari</t>
  </si>
  <si>
    <t>Jumlah Dokumen</t>
  </si>
  <si>
    <t>(Pusdatin)</t>
  </si>
  <si>
    <t>6 Dokumen</t>
  </si>
  <si>
    <t>Masyarakat /Desa  (sosialisasi Informsi rawan bencana)</t>
  </si>
  <si>
    <t>Masyarakat /Desa  ( desa rawan bencana)</t>
  </si>
  <si>
    <t>Jumlah Realisasi capaian SPM Bencana</t>
  </si>
  <si>
    <t>Jumlah Kejadain bencana dan dokumen (Pusdatin)</t>
  </si>
  <si>
    <t>Adanya penggeseran dan pemangkasan anggaran di sebagian kegiatan-kegiatan yang mau dilaksanakan (Dikarenakan Refocusing Anggaran dalam Keadaan Pandemik Covid-19 ).</t>
  </si>
  <si>
    <t>Jumlah Target Realisasi Capaian SPM Bencana</t>
  </si>
  <si>
    <t>GAJI TRIWULAN</t>
  </si>
  <si>
    <t>SISA GAJI</t>
  </si>
  <si>
    <t>GAJI</t>
  </si>
  <si>
    <t>RUTIN</t>
  </si>
  <si>
    <t>Jumlah Masyarakat /Desa  (sosialisasi)</t>
  </si>
  <si>
    <t>Jumlah Sosialisasi dan Pembinaan</t>
  </si>
  <si>
    <t xml:space="preserve"> ( 2 Tim ) Pembinaan dan Koordinasi</t>
  </si>
  <si>
    <t>Jumlah Masyarakat /Desa  (Sosialisasi dan Pembinaan)</t>
  </si>
  <si>
    <t>Adanya penggeseran dan pemangkasan anggaran di sebagian kegiatan-kegiatan yang mau dilaksanakan (Dikarenakan Refocusing Anggaran dalam Keadaan Pandemi Covid-19 ).</t>
  </si>
  <si>
    <t>Kuala Tungkal, 11 Oktober 2021</t>
  </si>
  <si>
    <t>Jumlah 11 Dokumen</t>
  </si>
</sst>
</file>

<file path=xl/styles.xml><?xml version="1.0" encoding="utf-8"?>
<styleSheet xmlns="http://schemas.openxmlformats.org/spreadsheetml/2006/main">
  <numFmts count="3">
    <numFmt numFmtId="164" formatCode="_-* #,##0_-;\-* #,##0_-;_-* &quot;-&quot;_-;_-@_-"/>
    <numFmt numFmtId="165" formatCode="&quot;Rp&quot;#,##0"/>
    <numFmt numFmtId="166" formatCode="0.0"/>
  </numFmts>
  <fonts count="1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Arial Narrow"/>
      <family val="2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25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8" xfId="0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 indent="7"/>
    </xf>
    <xf numFmtId="20" fontId="2" fillId="0" borderId="0" xfId="0" quotePrefix="1" applyNumberFormat="1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/>
    <xf numFmtId="0" fontId="2" fillId="0" borderId="0" xfId="0" quotePrefix="1" applyFont="1"/>
    <xf numFmtId="0" fontId="2" fillId="0" borderId="0" xfId="0" quotePrefix="1" applyFont="1" applyAlignment="1">
      <alignment vertical="top"/>
    </xf>
    <xf numFmtId="0" fontId="1" fillId="0" borderId="0" xfId="0" quotePrefix="1" applyFont="1"/>
    <xf numFmtId="0" fontId="0" fillId="0" borderId="10" xfId="0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10" xfId="0" applyBorder="1"/>
    <xf numFmtId="0" fontId="2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center" vertical="top" wrapText="1"/>
    </xf>
    <xf numFmtId="0" fontId="0" fillId="0" borderId="8" xfId="0" applyBorder="1" applyAlignment="1">
      <alignment horizontal="center" wrapText="1"/>
    </xf>
    <xf numFmtId="0" fontId="0" fillId="0" borderId="10" xfId="0" applyBorder="1" applyAlignment="1">
      <alignment horizontal="center" vertical="top"/>
    </xf>
    <xf numFmtId="20" fontId="0" fillId="0" borderId="4" xfId="0" quotePrefix="1" applyNumberFormat="1" applyBorder="1" applyAlignment="1">
      <alignment horizontal="center"/>
    </xf>
    <xf numFmtId="20" fontId="0" fillId="0" borderId="5" xfId="0" quotePrefix="1" applyNumberForma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3" fillId="0" borderId="11" xfId="0" applyFont="1" applyBorder="1" applyAlignment="1">
      <alignment vertical="center"/>
    </xf>
    <xf numFmtId="0" fontId="0" fillId="0" borderId="9" xfId="0" quotePrefix="1" applyBorder="1" applyAlignment="1">
      <alignment horizontal="center"/>
    </xf>
    <xf numFmtId="165" fontId="3" fillId="0" borderId="16" xfId="0" applyNumberFormat="1" applyFont="1" applyBorder="1" applyAlignment="1">
      <alignment horizontal="center" vertical="top"/>
    </xf>
    <xf numFmtId="0" fontId="0" fillId="0" borderId="17" xfId="0" applyBorder="1"/>
    <xf numFmtId="0" fontId="0" fillId="0" borderId="16" xfId="0" applyBorder="1"/>
    <xf numFmtId="165" fontId="3" fillId="0" borderId="14" xfId="0" applyNumberFormat="1" applyFont="1" applyBorder="1" applyAlignment="1">
      <alignment horizontal="center" vertical="center"/>
    </xf>
    <xf numFmtId="0" fontId="0" fillId="0" borderId="9" xfId="0" applyBorder="1" applyAlignment="1">
      <alignment vertical="top" wrapText="1"/>
    </xf>
    <xf numFmtId="10" fontId="3" fillId="0" borderId="9" xfId="0" applyNumberFormat="1" applyFont="1" applyBorder="1" applyAlignment="1">
      <alignment horizontal="center" vertical="top"/>
    </xf>
    <xf numFmtId="10" fontId="3" fillId="0" borderId="1" xfId="0" applyNumberFormat="1" applyFont="1" applyBorder="1" applyAlignment="1">
      <alignment horizontal="center" vertical="center"/>
    </xf>
    <xf numFmtId="3" fontId="5" fillId="0" borderId="0" xfId="0" applyNumberFormat="1" applyFont="1"/>
    <xf numFmtId="10" fontId="0" fillId="0" borderId="0" xfId="0" applyNumberFormat="1"/>
    <xf numFmtId="3" fontId="6" fillId="0" borderId="0" xfId="0" applyNumberFormat="1" applyFont="1" applyBorder="1" applyAlignment="1">
      <alignment horizontal="center"/>
    </xf>
    <xf numFmtId="9" fontId="6" fillId="0" borderId="0" xfId="0" applyNumberFormat="1" applyFont="1" applyBorder="1" applyAlignment="1">
      <alignment horizontal="center"/>
    </xf>
    <xf numFmtId="10" fontId="6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9" fontId="5" fillId="0" borderId="0" xfId="0" applyNumberFormat="1" applyFont="1" applyBorder="1" applyAlignment="1">
      <alignment horizontal="center"/>
    </xf>
    <xf numFmtId="10" fontId="5" fillId="0" borderId="0" xfId="0" applyNumberFormat="1" applyFont="1" applyBorder="1" applyAlignment="1">
      <alignment horizontal="center"/>
    </xf>
    <xf numFmtId="3" fontId="0" fillId="0" borderId="0" xfId="0" applyNumberFormat="1" applyBorder="1"/>
    <xf numFmtId="0" fontId="5" fillId="0" borderId="0" xfId="0" applyFont="1" applyBorder="1" applyAlignment="1">
      <alignment horizontal="center"/>
    </xf>
    <xf numFmtId="2" fontId="0" fillId="0" borderId="0" xfId="0" applyNumberFormat="1"/>
    <xf numFmtId="0" fontId="0" fillId="2" borderId="0" xfId="0" applyFill="1"/>
    <xf numFmtId="0" fontId="0" fillId="0" borderId="0" xfId="0" applyFont="1"/>
    <xf numFmtId="0" fontId="0" fillId="2" borderId="0" xfId="0" applyFont="1" applyFill="1"/>
    <xf numFmtId="20" fontId="3" fillId="2" borderId="0" xfId="0" quotePrefix="1" applyNumberFormat="1" applyFont="1" applyFill="1"/>
    <xf numFmtId="0" fontId="3" fillId="2" borderId="0" xfId="0" applyFont="1" applyFill="1"/>
    <xf numFmtId="0" fontId="9" fillId="2" borderId="0" xfId="0" applyFont="1" applyFill="1"/>
    <xf numFmtId="20" fontId="8" fillId="2" borderId="0" xfId="0" quotePrefix="1" applyNumberFormat="1" applyFont="1" applyFill="1" applyAlignment="1">
      <alignment horizontal="center" vertical="top"/>
    </xf>
    <xf numFmtId="0" fontId="8" fillId="2" borderId="0" xfId="0" quotePrefix="1" applyFont="1" applyFill="1" applyAlignment="1">
      <alignment horizontal="center" vertical="top"/>
    </xf>
    <xf numFmtId="0" fontId="0" fillId="2" borderId="0" xfId="0" quotePrefix="1" applyFill="1" applyAlignment="1">
      <alignment horizontal="center"/>
    </xf>
    <xf numFmtId="20" fontId="0" fillId="2" borderId="0" xfId="0" quotePrefix="1" applyNumberFormat="1" applyFont="1" applyFill="1" applyAlignment="1">
      <alignment horizontal="center" vertical="top"/>
    </xf>
    <xf numFmtId="0" fontId="0" fillId="2" borderId="0" xfId="0" quotePrefix="1" applyFont="1" applyFill="1" applyAlignment="1">
      <alignment horizontal="center" vertical="top"/>
    </xf>
    <xf numFmtId="0" fontId="10" fillId="2" borderId="0" xfId="0" applyFont="1" applyFill="1"/>
    <xf numFmtId="0" fontId="0" fillId="2" borderId="0" xfId="0" quotePrefix="1" applyFill="1" applyAlignment="1">
      <alignment horizontal="center" vertical="top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 indent="6"/>
    </xf>
    <xf numFmtId="0" fontId="3" fillId="0" borderId="0" xfId="0" applyFont="1" applyAlignment="1">
      <alignment horizontal="justify"/>
    </xf>
    <xf numFmtId="0" fontId="0" fillId="0" borderId="0" xfId="0" applyFont="1" applyAlignment="1">
      <alignment horizontal="center"/>
    </xf>
    <xf numFmtId="0" fontId="0" fillId="0" borderId="8" xfId="0" applyBorder="1" applyAlignment="1">
      <alignment horizontal="center" vertical="center"/>
    </xf>
    <xf numFmtId="164" fontId="0" fillId="0" borderId="8" xfId="1" applyFont="1" applyBorder="1" applyAlignment="1">
      <alignment horizontal="center" vertical="center"/>
    </xf>
    <xf numFmtId="0" fontId="0" fillId="0" borderId="9" xfId="0" applyBorder="1" applyAlignment="1">
      <alignment horizontal="left" vertical="top" wrapText="1"/>
    </xf>
    <xf numFmtId="0" fontId="0" fillId="0" borderId="9" xfId="0" quotePrefix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top" wrapText="1"/>
    </xf>
    <xf numFmtId="0" fontId="0" fillId="0" borderId="8" xfId="0" applyBorder="1" applyAlignment="1">
      <alignment horizontal="center" vertical="center"/>
    </xf>
    <xf numFmtId="164" fontId="0" fillId="0" borderId="8" xfId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0" xfId="0" applyBorder="1"/>
    <xf numFmtId="9" fontId="0" fillId="0" borderId="8" xfId="0" applyNumberFormat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164" fontId="0" fillId="0" borderId="9" xfId="1" applyFont="1" applyBorder="1" applyAlignment="1">
      <alignment vertical="center"/>
    </xf>
    <xf numFmtId="164" fontId="0" fillId="0" borderId="10" xfId="1" applyFont="1" applyBorder="1" applyAlignment="1">
      <alignment vertical="center"/>
    </xf>
    <xf numFmtId="0" fontId="12" fillId="0" borderId="0" xfId="0" applyFont="1"/>
    <xf numFmtId="164" fontId="12" fillId="0" borderId="0" xfId="1" applyFont="1"/>
    <xf numFmtId="166" fontId="12" fillId="0" borderId="0" xfId="0" applyNumberFormat="1" applyFont="1"/>
    <xf numFmtId="9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" vertical="top" wrapText="1"/>
    </xf>
    <xf numFmtId="164" fontId="3" fillId="0" borderId="1" xfId="0" applyNumberFormat="1" applyFont="1" applyBorder="1"/>
    <xf numFmtId="164" fontId="0" fillId="0" borderId="0" xfId="1" applyFont="1"/>
    <xf numFmtId="164" fontId="0" fillId="0" borderId="0" xfId="0" applyNumberFormat="1"/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0" fontId="0" fillId="0" borderId="8" xfId="0" applyNumberFormat="1" applyBorder="1" applyAlignment="1">
      <alignment horizontal="center" vertical="center"/>
    </xf>
    <xf numFmtId="0" fontId="3" fillId="0" borderId="1" xfId="0" applyFont="1" applyBorder="1"/>
    <xf numFmtId="9" fontId="0" fillId="0" borderId="4" xfId="0" applyNumberFormat="1" applyBorder="1" applyAlignment="1">
      <alignment horizontal="center" vertical="center"/>
    </xf>
    <xf numFmtId="9" fontId="0" fillId="0" borderId="4" xfId="0" applyNumberFormat="1" applyBorder="1" applyAlignment="1">
      <alignment vertical="center"/>
    </xf>
    <xf numFmtId="164" fontId="6" fillId="0" borderId="0" xfId="1" applyFont="1" applyBorder="1" applyAlignment="1">
      <alignment horizontal="center" vertical="center"/>
    </xf>
    <xf numFmtId="165" fontId="3" fillId="0" borderId="16" xfId="0" applyNumberFormat="1" applyFont="1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2" borderId="0" xfId="0" applyFill="1" applyAlignment="1"/>
    <xf numFmtId="0" fontId="0" fillId="0" borderId="0" xfId="0" applyFont="1" applyAlignment="1"/>
    <xf numFmtId="0" fontId="11" fillId="0" borderId="0" xfId="0" applyFont="1" applyAlignment="1"/>
    <xf numFmtId="164" fontId="13" fillId="0" borderId="0" xfId="1" applyFont="1"/>
    <xf numFmtId="164" fontId="0" fillId="0" borderId="16" xfId="0" applyNumberFormat="1" applyBorder="1" applyAlignment="1">
      <alignment horizontal="center"/>
    </xf>
    <xf numFmtId="165" fontId="0" fillId="0" borderId="0" xfId="0" applyNumberFormat="1"/>
    <xf numFmtId="164" fontId="12" fillId="0" borderId="0" xfId="0" applyNumberFormat="1" applyFont="1"/>
    <xf numFmtId="0" fontId="14" fillId="0" borderId="0" xfId="0" applyFont="1"/>
    <xf numFmtId="164" fontId="15" fillId="0" borderId="0" xfId="1" applyFont="1"/>
    <xf numFmtId="0" fontId="15" fillId="0" borderId="0" xfId="0" applyFont="1"/>
    <xf numFmtId="0" fontId="4" fillId="0" borderId="0" xfId="0" applyFont="1"/>
    <xf numFmtId="164" fontId="13" fillId="0" borderId="0" xfId="0" applyNumberFormat="1" applyFont="1"/>
    <xf numFmtId="0" fontId="0" fillId="2" borderId="0" xfId="0" applyFont="1" applyFill="1" applyAlignment="1">
      <alignment vertical="top"/>
    </xf>
    <xf numFmtId="9" fontId="0" fillId="0" borderId="0" xfId="0" applyNumberFormat="1"/>
    <xf numFmtId="10" fontId="0" fillId="0" borderId="10" xfId="0" applyNumberForma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9" fontId="3" fillId="0" borderId="8" xfId="0" applyNumberFormat="1" applyFont="1" applyBorder="1" applyAlignment="1">
      <alignment horizontal="center" vertical="center"/>
    </xf>
    <xf numFmtId="164" fontId="3" fillId="0" borderId="8" xfId="1" applyFont="1" applyBorder="1" applyAlignment="1">
      <alignment vertical="center"/>
    </xf>
    <xf numFmtId="0" fontId="3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center" wrapText="1"/>
    </xf>
    <xf numFmtId="0" fontId="4" fillId="0" borderId="10" xfId="1" applyNumberFormat="1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164" fontId="4" fillId="0" borderId="9" xfId="1" applyFont="1" applyBorder="1" applyAlignment="1">
      <alignment vertical="center"/>
    </xf>
    <xf numFmtId="164" fontId="4" fillId="0" borderId="10" xfId="1" applyFont="1" applyBorder="1" applyAlignment="1">
      <alignment vertical="center"/>
    </xf>
    <xf numFmtId="10" fontId="4" fillId="0" borderId="9" xfId="1" applyNumberFormat="1" applyFont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10" fontId="3" fillId="3" borderId="8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64" fontId="3" fillId="3" borderId="8" xfId="1" applyFont="1" applyFill="1" applyBorder="1" applyAlignment="1">
      <alignment horizontal="center" vertical="center"/>
    </xf>
    <xf numFmtId="164" fontId="3" fillId="3" borderId="8" xfId="1" applyFont="1" applyFill="1" applyBorder="1" applyAlignment="1">
      <alignment vertical="center"/>
    </xf>
    <xf numFmtId="10" fontId="4" fillId="3" borderId="9" xfId="1" applyNumberFormat="1" applyFont="1" applyFill="1" applyBorder="1" applyAlignment="1">
      <alignment vertical="center"/>
    </xf>
    <xf numFmtId="0" fontId="0" fillId="3" borderId="9" xfId="0" applyFont="1" applyFill="1" applyBorder="1" applyAlignment="1">
      <alignment vertical="center"/>
    </xf>
    <xf numFmtId="164" fontId="4" fillId="3" borderId="9" xfId="1" applyFont="1" applyFill="1" applyBorder="1" applyAlignment="1">
      <alignment vertical="center"/>
    </xf>
    <xf numFmtId="10" fontId="4" fillId="3" borderId="10" xfId="1" applyNumberFormat="1" applyFont="1" applyFill="1" applyBorder="1" applyAlignment="1">
      <alignment vertical="center"/>
    </xf>
    <xf numFmtId="0" fontId="0" fillId="3" borderId="10" xfId="0" applyFont="1" applyFill="1" applyBorder="1" applyAlignment="1">
      <alignment vertical="center"/>
    </xf>
    <xf numFmtId="164" fontId="4" fillId="3" borderId="10" xfId="1" applyFont="1" applyFill="1" applyBorder="1" applyAlignment="1">
      <alignment vertical="center"/>
    </xf>
    <xf numFmtId="10" fontId="3" fillId="3" borderId="8" xfId="1" applyNumberFormat="1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/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0" fontId="0" fillId="0" borderId="9" xfId="0" quotePrefix="1" applyNumberFormat="1" applyBorder="1" applyAlignment="1">
      <alignment horizontal="center" vertical="center"/>
    </xf>
    <xf numFmtId="20" fontId="0" fillId="0" borderId="10" xfId="0" quotePrefix="1" applyNumberFormat="1" applyBorder="1" applyAlignment="1">
      <alignment horizontal="center" vertical="center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0" xfId="0" applyBorder="1"/>
    <xf numFmtId="0" fontId="0" fillId="0" borderId="8" xfId="0" applyBorder="1" applyAlignment="1">
      <alignment horizontal="center" vertical="center" wrapText="1"/>
    </xf>
    <xf numFmtId="9" fontId="0" fillId="0" borderId="8" xfId="0" quotePrefix="1" applyNumberFormat="1" applyBorder="1" applyAlignment="1">
      <alignment horizontal="center" vertical="center"/>
    </xf>
    <xf numFmtId="9" fontId="0" fillId="0" borderId="9" xfId="0" quotePrefix="1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0" fillId="0" borderId="8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0" fillId="0" borderId="10" xfId="1" applyFont="1" applyBorder="1" applyAlignment="1">
      <alignment horizontal="center" vertical="center"/>
    </xf>
    <xf numFmtId="0" fontId="0" fillId="0" borderId="8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9" fontId="0" fillId="0" borderId="8" xfId="0" applyNumberFormat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20" fontId="0" fillId="0" borderId="8" xfId="0" quotePrefix="1" applyNumberFormat="1" applyBorder="1" applyAlignment="1">
      <alignment horizontal="center" vertical="center"/>
    </xf>
    <xf numFmtId="9" fontId="0" fillId="0" borderId="10" xfId="0" quotePrefix="1" applyNumberFormat="1" applyBorder="1" applyAlignment="1">
      <alignment horizontal="center" vertical="center"/>
    </xf>
    <xf numFmtId="0" fontId="3" fillId="0" borderId="11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20" fontId="0" fillId="0" borderId="8" xfId="0" quotePrefix="1" applyNumberFormat="1" applyBorder="1" applyAlignment="1">
      <alignment horizontal="center" vertical="top"/>
    </xf>
    <xf numFmtId="20" fontId="0" fillId="0" borderId="10" xfId="0" quotePrefix="1" applyNumberFormat="1" applyBorder="1" applyAlignment="1">
      <alignment horizontal="center" vertical="top"/>
    </xf>
    <xf numFmtId="20" fontId="0" fillId="0" borderId="9" xfId="0" quotePrefix="1" applyNumberFormat="1" applyBorder="1" applyAlignment="1">
      <alignment horizontal="center" vertical="top"/>
    </xf>
    <xf numFmtId="10" fontId="0" fillId="0" borderId="8" xfId="1" applyNumberFormat="1" applyFont="1" applyBorder="1" applyAlignment="1">
      <alignment horizontal="center" vertical="center"/>
    </xf>
    <xf numFmtId="0" fontId="0" fillId="0" borderId="10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0" fillId="2" borderId="0" xfId="0" applyFill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165" fontId="3" fillId="0" borderId="4" xfId="0" applyNumberFormat="1" applyFont="1" applyBorder="1" applyAlignment="1">
      <alignment horizontal="center" vertical="top"/>
    </xf>
    <xf numFmtId="165" fontId="3" fillId="0" borderId="13" xfId="0" applyNumberFormat="1" applyFont="1" applyBorder="1" applyAlignment="1">
      <alignment horizontal="center" vertical="top"/>
    </xf>
    <xf numFmtId="0" fontId="0" fillId="0" borderId="18" xfId="0" applyBorder="1" applyAlignment="1">
      <alignment horizontal="left" vertical="top" wrapText="1"/>
    </xf>
    <xf numFmtId="165" fontId="3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2" borderId="0" xfId="0" applyFont="1" applyFill="1" applyAlignment="1">
      <alignment horizontal="left" vertical="top"/>
    </xf>
    <xf numFmtId="0" fontId="0" fillId="2" borderId="0" xfId="0" applyFont="1" applyFill="1" applyAlignment="1">
      <alignment horizontal="justify" vertical="top" wrapText="1"/>
    </xf>
    <xf numFmtId="0" fontId="0" fillId="2" borderId="0" xfId="0" applyFill="1" applyAlignment="1">
      <alignment horizontal="justify" vertical="top" wrapText="1"/>
    </xf>
    <xf numFmtId="0" fontId="0" fillId="0" borderId="0" xfId="0" applyFont="1" applyAlignment="1">
      <alignment horizontal="center"/>
    </xf>
    <xf numFmtId="0" fontId="0" fillId="2" borderId="0" xfId="0" applyFill="1" applyAlignment="1">
      <alignment horizontal="right"/>
    </xf>
    <xf numFmtId="0" fontId="11" fillId="0" borderId="0" xfId="0" applyFont="1" applyAlignment="1">
      <alignment horizontal="center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top"/>
    </xf>
    <xf numFmtId="0" fontId="0" fillId="0" borderId="9" xfId="0" quotePrefix="1" applyBorder="1" applyAlignment="1">
      <alignment horizontal="center" vertical="top"/>
    </xf>
    <xf numFmtId="0" fontId="0" fillId="2" borderId="0" xfId="0" applyFill="1" applyAlignment="1">
      <alignment horizontal="left"/>
    </xf>
    <xf numFmtId="0" fontId="0" fillId="2" borderId="0" xfId="0" applyFont="1" applyFill="1" applyAlignment="1">
      <alignment horizontal="left" vertical="top" wrapText="1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0" xfId="0" applyFill="1" applyAlignment="1">
      <alignment horizontal="justify" vertical="top"/>
    </xf>
    <xf numFmtId="0" fontId="0" fillId="0" borderId="8" xfId="1" applyNumberFormat="1" applyFont="1" applyBorder="1" applyAlignment="1">
      <alignment horizontal="center" vertical="center"/>
    </xf>
    <xf numFmtId="0" fontId="0" fillId="0" borderId="9" xfId="1" applyNumberFormat="1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110969</xdr:colOff>
      <xdr:row>86</xdr:row>
      <xdr:rowOff>12657</xdr:rowOff>
    </xdr:from>
    <xdr:to>
      <xdr:col>6</xdr:col>
      <xdr:colOff>17983</xdr:colOff>
      <xdr:row>90</xdr:row>
      <xdr:rowOff>34637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9212" b="11975"/>
        <a:stretch>
          <a:fillRect/>
        </a:stretch>
      </xdr:blipFill>
      <xdr:spPr bwMode="auto">
        <a:xfrm>
          <a:off x="5283044" y="23939457"/>
          <a:ext cx="821414" cy="78398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110969</xdr:colOff>
      <xdr:row>89</xdr:row>
      <xdr:rowOff>12657</xdr:rowOff>
    </xdr:from>
    <xdr:to>
      <xdr:col>6</xdr:col>
      <xdr:colOff>17983</xdr:colOff>
      <xdr:row>93</xdr:row>
      <xdr:rowOff>34637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9212" b="11975"/>
        <a:stretch>
          <a:fillRect/>
        </a:stretch>
      </xdr:blipFill>
      <xdr:spPr bwMode="auto">
        <a:xfrm>
          <a:off x="5297764" y="23963702"/>
          <a:ext cx="824878" cy="78398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158262</xdr:colOff>
      <xdr:row>78</xdr:row>
      <xdr:rowOff>168520</xdr:rowOff>
    </xdr:from>
    <xdr:to>
      <xdr:col>6</xdr:col>
      <xdr:colOff>65941</xdr:colOff>
      <xdr:row>83</xdr:row>
      <xdr:rowOff>43962</xdr:rowOff>
    </xdr:to>
    <xdr:pic>
      <xdr:nvPicPr>
        <xdr:cNvPr id="204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9212" b="11975"/>
        <a:stretch>
          <a:fillRect/>
        </a:stretch>
      </xdr:blipFill>
      <xdr:spPr bwMode="auto">
        <a:xfrm>
          <a:off x="5191858" y="20903712"/>
          <a:ext cx="823545" cy="82794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2"/>
  <sheetViews>
    <sheetView view="pageBreakPreview" topLeftCell="B33" zoomScale="130" zoomScaleNormal="100" zoomScaleSheetLayoutView="130" workbookViewId="0">
      <selection activeCell="K34" sqref="K34"/>
    </sheetView>
  </sheetViews>
  <sheetFormatPr defaultRowHeight="15"/>
  <cols>
    <col min="1" max="1" width="4" customWidth="1"/>
    <col min="2" max="2" width="5.42578125" customWidth="1"/>
    <col min="3" max="3" width="25.28515625" customWidth="1"/>
    <col min="4" max="4" width="27.85546875" customWidth="1"/>
    <col min="5" max="5" width="15" customWidth="1"/>
    <col min="6" max="6" width="13.7109375" customWidth="1"/>
    <col min="7" max="7" width="13" customWidth="1"/>
    <col min="8" max="8" width="15" customWidth="1"/>
    <col min="12" max="12" width="16.140625" customWidth="1"/>
    <col min="14" max="14" width="15.5703125" customWidth="1"/>
    <col min="15" max="15" width="12.7109375" customWidth="1"/>
  </cols>
  <sheetData>
    <row r="1" spans="1:8" ht="15.75">
      <c r="F1" s="10" t="s">
        <v>23</v>
      </c>
      <c r="G1" s="10"/>
      <c r="H1" s="10"/>
    </row>
    <row r="2" spans="1:8" ht="15.75">
      <c r="F2" s="10" t="s">
        <v>26</v>
      </c>
      <c r="G2" s="10"/>
      <c r="H2" s="10"/>
    </row>
    <row r="3" spans="1:8" ht="15.75">
      <c r="F3" s="10" t="s">
        <v>25</v>
      </c>
      <c r="G3" s="10"/>
      <c r="H3" s="10"/>
    </row>
    <row r="4" spans="1:8" ht="15.75">
      <c r="A4" s="10"/>
      <c r="B4" s="10"/>
      <c r="C4" s="10"/>
      <c r="D4" s="10"/>
      <c r="E4" s="10"/>
      <c r="F4" s="12" t="s">
        <v>24</v>
      </c>
      <c r="G4" s="10"/>
      <c r="H4" s="10"/>
    </row>
    <row r="5" spans="1:8" ht="15.75">
      <c r="A5" s="10"/>
      <c r="B5" s="10"/>
      <c r="C5" s="10"/>
      <c r="D5" s="10"/>
      <c r="E5" s="10"/>
      <c r="F5" s="10"/>
      <c r="G5" s="10"/>
      <c r="H5" s="10"/>
    </row>
    <row r="6" spans="1:8" ht="15.75">
      <c r="A6" s="10" t="s">
        <v>13</v>
      </c>
      <c r="B6" s="10"/>
      <c r="C6" s="10"/>
      <c r="D6" s="11" t="s">
        <v>18</v>
      </c>
      <c r="E6" s="10"/>
      <c r="F6" s="10"/>
      <c r="G6" s="10"/>
      <c r="H6" s="10"/>
    </row>
    <row r="7" spans="1:8" ht="15.75">
      <c r="A7" s="10" t="s">
        <v>14</v>
      </c>
      <c r="B7" s="10"/>
      <c r="C7" s="10"/>
      <c r="D7" s="11" t="s">
        <v>19</v>
      </c>
      <c r="E7" s="10"/>
      <c r="F7" s="10"/>
      <c r="G7" s="10"/>
      <c r="H7" s="10"/>
    </row>
    <row r="8" spans="1:8" ht="15.75">
      <c r="A8" s="10" t="s">
        <v>15</v>
      </c>
      <c r="B8" s="10"/>
      <c r="C8" s="10"/>
      <c r="D8" s="11" t="s">
        <v>20</v>
      </c>
      <c r="E8" s="10"/>
      <c r="F8" s="10"/>
      <c r="G8" s="10"/>
      <c r="H8" s="10"/>
    </row>
    <row r="9" spans="1:8" ht="15.75">
      <c r="A9" s="10" t="s">
        <v>16</v>
      </c>
      <c r="B9" s="10"/>
      <c r="C9" s="10"/>
      <c r="D9" s="11" t="s">
        <v>21</v>
      </c>
      <c r="E9" s="10"/>
      <c r="F9" s="10"/>
      <c r="G9" s="10"/>
      <c r="H9" s="10"/>
    </row>
    <row r="10" spans="1:8" ht="15.75">
      <c r="A10" s="10" t="s">
        <v>17</v>
      </c>
      <c r="B10" s="10"/>
      <c r="C10" s="10"/>
      <c r="D10" s="11" t="s">
        <v>22</v>
      </c>
      <c r="E10" s="10"/>
      <c r="F10" s="10"/>
      <c r="G10" s="10"/>
      <c r="H10" s="10"/>
    </row>
    <row r="11" spans="1:8" ht="13.5" customHeight="1">
      <c r="A11" s="10"/>
      <c r="B11" s="10"/>
      <c r="C11" s="10"/>
      <c r="D11" s="10"/>
      <c r="E11" s="10"/>
      <c r="F11" s="10"/>
      <c r="G11" s="10"/>
      <c r="H11" s="10"/>
    </row>
    <row r="12" spans="1:8" ht="22.5" customHeight="1">
      <c r="A12" s="13" t="s">
        <v>27</v>
      </c>
      <c r="B12" s="14" t="s">
        <v>62</v>
      </c>
      <c r="C12" s="15"/>
      <c r="D12" s="10"/>
      <c r="E12" s="10"/>
      <c r="F12" s="10"/>
      <c r="G12" s="10"/>
      <c r="H12" s="10"/>
    </row>
    <row r="13" spans="1:8">
      <c r="B13" s="165" t="s">
        <v>0</v>
      </c>
      <c r="C13" s="150" t="s">
        <v>1</v>
      </c>
      <c r="D13" s="150" t="s">
        <v>2</v>
      </c>
      <c r="E13" s="150" t="s">
        <v>47</v>
      </c>
      <c r="F13" s="150" t="s">
        <v>48</v>
      </c>
      <c r="G13" s="150" t="s">
        <v>3</v>
      </c>
      <c r="H13" s="150" t="s">
        <v>4</v>
      </c>
    </row>
    <row r="14" spans="1:8" ht="24" customHeight="1">
      <c r="B14" s="166"/>
      <c r="C14" s="151"/>
      <c r="D14" s="151"/>
      <c r="E14" s="151"/>
      <c r="F14" s="151"/>
      <c r="G14" s="151"/>
      <c r="H14" s="151"/>
    </row>
    <row r="15" spans="1:8" ht="60.75" customHeight="1">
      <c r="B15" s="20"/>
      <c r="C15" s="21" t="s">
        <v>40</v>
      </c>
      <c r="D15" s="22"/>
      <c r="E15" s="22"/>
      <c r="F15" s="22"/>
      <c r="G15" s="22"/>
      <c r="H15" s="22"/>
    </row>
    <row r="16" spans="1:8" ht="30.75" customHeight="1">
      <c r="B16" s="152" t="s">
        <v>27</v>
      </c>
      <c r="C16" s="154" t="s">
        <v>39</v>
      </c>
      <c r="D16" s="156" t="s">
        <v>43</v>
      </c>
      <c r="E16" s="158" t="s">
        <v>101</v>
      </c>
      <c r="F16" s="159">
        <v>1</v>
      </c>
      <c r="G16" s="161">
        <v>2020</v>
      </c>
      <c r="H16" s="163">
        <v>89410000</v>
      </c>
    </row>
    <row r="17" spans="1:12" ht="51" customHeight="1">
      <c r="B17" s="153"/>
      <c r="C17" s="155"/>
      <c r="D17" s="157"/>
      <c r="E17" s="157"/>
      <c r="F17" s="160"/>
      <c r="G17" s="162"/>
      <c r="H17" s="164"/>
    </row>
    <row r="18" spans="1:12" ht="51" customHeight="1">
      <c r="B18" s="179" t="s">
        <v>29</v>
      </c>
      <c r="C18" s="170" t="s">
        <v>41</v>
      </c>
      <c r="D18" s="170" t="s">
        <v>44</v>
      </c>
      <c r="E18" s="158" t="s">
        <v>102</v>
      </c>
      <c r="F18" s="159">
        <v>1</v>
      </c>
      <c r="G18" s="161">
        <v>2020</v>
      </c>
      <c r="H18" s="163">
        <v>225873750</v>
      </c>
      <c r="L18" s="100">
        <f>SUM(H19:H19)</f>
        <v>0</v>
      </c>
    </row>
    <row r="19" spans="1:12" ht="19.5" customHeight="1">
      <c r="B19" s="153"/>
      <c r="C19" s="172"/>
      <c r="D19" s="172"/>
      <c r="E19" s="174"/>
      <c r="F19" s="180"/>
      <c r="G19" s="162"/>
      <c r="H19" s="167"/>
    </row>
    <row r="20" spans="1:12" ht="21.75" customHeight="1">
      <c r="B20" s="168" t="s">
        <v>31</v>
      </c>
      <c r="C20" s="170" t="s">
        <v>42</v>
      </c>
      <c r="D20" s="170" t="s">
        <v>45</v>
      </c>
      <c r="E20" s="158" t="s">
        <v>104</v>
      </c>
      <c r="F20" s="175">
        <v>1</v>
      </c>
      <c r="G20" s="161">
        <v>2020</v>
      </c>
      <c r="H20" s="163">
        <v>1391957472</v>
      </c>
      <c r="L20" s="99"/>
    </row>
    <row r="21" spans="1:12" ht="21.75" customHeight="1">
      <c r="B21" s="169"/>
      <c r="C21" s="171"/>
      <c r="D21" s="171"/>
      <c r="E21" s="173"/>
      <c r="F21" s="176"/>
      <c r="G21" s="162"/>
      <c r="H21" s="164"/>
      <c r="L21" s="99"/>
    </row>
    <row r="22" spans="1:12" ht="21.75" customHeight="1">
      <c r="B22" s="169"/>
      <c r="C22" s="172"/>
      <c r="D22" s="172"/>
      <c r="E22" s="174"/>
      <c r="F22" s="177"/>
      <c r="G22" s="178"/>
      <c r="H22" s="167"/>
      <c r="L22" s="99"/>
    </row>
    <row r="23" spans="1:12" ht="15" customHeight="1">
      <c r="B23" s="32"/>
      <c r="C23" s="181" t="s">
        <v>95</v>
      </c>
      <c r="D23" s="182"/>
      <c r="E23" s="182"/>
      <c r="F23" s="182"/>
      <c r="G23" s="183"/>
      <c r="H23" s="98">
        <f>SUM(H16:H22)</f>
        <v>1707241222</v>
      </c>
    </row>
    <row r="25" spans="1:12" ht="21" customHeight="1">
      <c r="A25" s="17" t="s">
        <v>29</v>
      </c>
      <c r="B25" s="14" t="s">
        <v>30</v>
      </c>
      <c r="C25" s="14"/>
    </row>
    <row r="26" spans="1:12" ht="29.25" customHeight="1">
      <c r="B26" s="165" t="s">
        <v>0</v>
      </c>
      <c r="C26" s="150" t="s">
        <v>1</v>
      </c>
      <c r="D26" s="150" t="s">
        <v>2</v>
      </c>
      <c r="E26" s="150" t="s">
        <v>47</v>
      </c>
      <c r="F26" s="150" t="s">
        <v>49</v>
      </c>
      <c r="G26" s="150" t="s">
        <v>3</v>
      </c>
      <c r="H26" s="150" t="s">
        <v>5</v>
      </c>
    </row>
    <row r="27" spans="1:12" ht="22.5" customHeight="1">
      <c r="B27" s="166"/>
      <c r="C27" s="151"/>
      <c r="D27" s="151"/>
      <c r="E27" s="151"/>
      <c r="F27" s="151"/>
      <c r="G27" s="151"/>
      <c r="H27" s="151"/>
    </row>
    <row r="28" spans="1:12" ht="64.5" customHeight="1">
      <c r="B28" s="20"/>
      <c r="C28" s="21" t="s">
        <v>40</v>
      </c>
      <c r="D28" s="22"/>
      <c r="E28" s="22"/>
      <c r="F28" s="5"/>
      <c r="G28" s="5"/>
      <c r="H28" s="5"/>
    </row>
    <row r="29" spans="1:12" ht="26.25" customHeight="1">
      <c r="B29" s="184" t="s">
        <v>27</v>
      </c>
      <c r="C29" s="154" t="s">
        <v>39</v>
      </c>
      <c r="D29" s="156" t="s">
        <v>43</v>
      </c>
      <c r="E29" s="7" t="s">
        <v>59</v>
      </c>
      <c r="F29" s="175">
        <v>1</v>
      </c>
      <c r="G29" s="161">
        <v>2020</v>
      </c>
      <c r="H29" s="163">
        <v>89410000</v>
      </c>
    </row>
    <row r="30" spans="1:12" ht="34.5" customHeight="1">
      <c r="B30" s="185"/>
      <c r="C30" s="155"/>
      <c r="D30" s="155"/>
      <c r="E30" s="28" t="s">
        <v>52</v>
      </c>
      <c r="F30" s="178"/>
      <c r="G30" s="178"/>
      <c r="H30" s="167"/>
    </row>
    <row r="31" spans="1:12" ht="24.75" customHeight="1">
      <c r="B31" s="184" t="s">
        <v>29</v>
      </c>
      <c r="C31" s="156" t="s">
        <v>41</v>
      </c>
      <c r="D31" s="156" t="s">
        <v>44</v>
      </c>
      <c r="E31" s="79" t="s">
        <v>63</v>
      </c>
      <c r="F31" s="84">
        <v>1</v>
      </c>
      <c r="G31" s="79">
        <v>2020</v>
      </c>
      <c r="H31" s="80">
        <v>20723750</v>
      </c>
      <c r="L31" s="42"/>
    </row>
    <row r="32" spans="1:12" ht="41.25" customHeight="1">
      <c r="B32" s="186"/>
      <c r="C32" s="154"/>
      <c r="D32" s="154"/>
      <c r="E32" s="101" t="s">
        <v>92</v>
      </c>
      <c r="F32" s="96"/>
      <c r="G32" s="89"/>
      <c r="H32" s="92"/>
    </row>
    <row r="33" spans="1:12" ht="21" customHeight="1">
      <c r="B33" s="186"/>
      <c r="C33" s="154"/>
      <c r="D33" s="154"/>
      <c r="E33" s="88" t="s">
        <v>93</v>
      </c>
      <c r="F33" s="103">
        <v>0.78590000000000004</v>
      </c>
      <c r="G33" s="79">
        <v>2020</v>
      </c>
      <c r="H33" s="80">
        <v>41850000</v>
      </c>
    </row>
    <row r="34" spans="1:12" ht="30.75" customHeight="1">
      <c r="B34" s="186"/>
      <c r="C34" s="154"/>
      <c r="D34" s="154"/>
      <c r="E34" s="97" t="s">
        <v>94</v>
      </c>
      <c r="F34" s="96"/>
      <c r="G34" s="89"/>
      <c r="H34" s="92"/>
    </row>
    <row r="35" spans="1:12" ht="21" customHeight="1">
      <c r="B35" s="186"/>
      <c r="C35" s="154"/>
      <c r="D35" s="154"/>
      <c r="E35" s="88" t="s">
        <v>96</v>
      </c>
      <c r="F35" s="103">
        <v>0.80910000000000004</v>
      </c>
      <c r="G35" s="79">
        <v>2020</v>
      </c>
      <c r="H35" s="80">
        <v>122900000</v>
      </c>
    </row>
    <row r="36" spans="1:12" ht="59.25" customHeight="1">
      <c r="B36" s="185"/>
      <c r="C36" s="155"/>
      <c r="D36" s="155"/>
      <c r="E36" s="97" t="s">
        <v>97</v>
      </c>
      <c r="F36" s="124"/>
      <c r="G36" s="89"/>
      <c r="H36" s="92"/>
      <c r="K36" s="123"/>
    </row>
    <row r="37" spans="1:12" ht="27.75" customHeight="1">
      <c r="B37" s="168" t="s">
        <v>31</v>
      </c>
      <c r="C37" s="156" t="s">
        <v>42</v>
      </c>
      <c r="D37" s="156" t="s">
        <v>45</v>
      </c>
      <c r="E37" s="27" t="s">
        <v>60</v>
      </c>
      <c r="F37" s="187">
        <v>0.9889</v>
      </c>
      <c r="G37" s="161">
        <v>2020</v>
      </c>
      <c r="H37" s="163">
        <v>1327508972</v>
      </c>
    </row>
    <row r="38" spans="1:12" ht="21.75" customHeight="1">
      <c r="B38" s="169"/>
      <c r="C38" s="154"/>
      <c r="D38" s="154"/>
      <c r="E38" s="97" t="s">
        <v>61</v>
      </c>
      <c r="F38" s="188"/>
      <c r="G38" s="178"/>
      <c r="H38" s="167"/>
    </row>
    <row r="39" spans="1:12" ht="19.5" customHeight="1">
      <c r="B39" s="85"/>
      <c r="C39" s="78"/>
      <c r="D39" s="78"/>
      <c r="E39" s="102" t="s">
        <v>98</v>
      </c>
      <c r="F39" s="105" t="s">
        <v>100</v>
      </c>
      <c r="G39" s="79">
        <v>2020</v>
      </c>
      <c r="H39" s="91">
        <v>49500000</v>
      </c>
    </row>
    <row r="40" spans="1:12" ht="15.75" customHeight="1">
      <c r="B40" s="85"/>
      <c r="C40" s="78"/>
      <c r="D40" s="78"/>
      <c r="E40" s="26" t="s">
        <v>99</v>
      </c>
      <c r="F40" s="106"/>
      <c r="G40" s="90"/>
      <c r="H40" s="91"/>
    </row>
    <row r="41" spans="1:12" ht="15.75" customHeight="1">
      <c r="B41" s="104"/>
      <c r="C41" s="181" t="s">
        <v>103</v>
      </c>
      <c r="D41" s="182"/>
      <c r="E41" s="182"/>
      <c r="F41" s="182"/>
      <c r="G41" s="183"/>
      <c r="H41" s="98">
        <f>SUM(H29:H40)</f>
        <v>1651892722</v>
      </c>
    </row>
    <row r="43" spans="1:12" ht="19.5" customHeight="1">
      <c r="A43" s="17" t="s">
        <v>31</v>
      </c>
      <c r="B43" s="14" t="s">
        <v>6</v>
      </c>
      <c r="C43" s="14"/>
    </row>
    <row r="44" spans="1:12" ht="15.75">
      <c r="B44" s="189" t="s">
        <v>6</v>
      </c>
      <c r="C44" s="190"/>
      <c r="D44" s="191" t="s">
        <v>8</v>
      </c>
      <c r="E44" s="192"/>
      <c r="F44" s="193" t="s">
        <v>11</v>
      </c>
      <c r="G44" s="194"/>
      <c r="H44" s="150" t="s">
        <v>12</v>
      </c>
    </row>
    <row r="45" spans="1:12" ht="26.25" customHeight="1">
      <c r="B45" s="197" t="s">
        <v>7</v>
      </c>
      <c r="C45" s="198"/>
      <c r="D45" s="86" t="s">
        <v>9</v>
      </c>
      <c r="E45" s="82" t="s">
        <v>10</v>
      </c>
      <c r="F45" s="195"/>
      <c r="G45" s="196"/>
      <c r="H45" s="151"/>
    </row>
    <row r="46" spans="1:12">
      <c r="B46" s="29" t="s">
        <v>27</v>
      </c>
      <c r="C46" s="200" t="s">
        <v>55</v>
      </c>
      <c r="D46" s="1"/>
      <c r="E46" s="6"/>
      <c r="F46" s="2"/>
      <c r="G46" s="2"/>
      <c r="H46" s="6"/>
      <c r="L46" s="99">
        <v>2223857133</v>
      </c>
    </row>
    <row r="47" spans="1:12">
      <c r="B47" s="29"/>
      <c r="C47" s="201"/>
      <c r="D47" s="1"/>
      <c r="E47" s="6"/>
      <c r="F47" s="2"/>
      <c r="G47" s="2"/>
      <c r="H47" s="6"/>
      <c r="L47" s="99">
        <v>1562482722</v>
      </c>
    </row>
    <row r="48" spans="1:12" ht="15" customHeight="1">
      <c r="B48" s="29"/>
      <c r="C48" s="201"/>
      <c r="D48" s="39"/>
      <c r="E48" s="34"/>
      <c r="F48" s="2"/>
      <c r="G48" s="2"/>
      <c r="H48" s="6"/>
      <c r="L48" s="2"/>
    </row>
    <row r="49" spans="1:17" ht="35.25" customHeight="1">
      <c r="B49" s="29"/>
      <c r="C49" s="108">
        <v>700670811</v>
      </c>
      <c r="D49" s="39" t="s">
        <v>65</v>
      </c>
      <c r="E49" s="34" t="s">
        <v>53</v>
      </c>
      <c r="F49" s="202">
        <v>661374411</v>
      </c>
      <c r="G49" s="203"/>
      <c r="H49" s="40">
        <v>0.96260000000000001</v>
      </c>
      <c r="L49" s="107">
        <f>L46-L47</f>
        <v>661374411</v>
      </c>
      <c r="M49" s="45"/>
      <c r="N49" s="44"/>
      <c r="O49" s="46"/>
      <c r="P49" s="46"/>
      <c r="Q49" s="2"/>
    </row>
    <row r="50" spans="1:17">
      <c r="B50" s="30"/>
      <c r="C50" s="36"/>
      <c r="D50" s="3"/>
      <c r="E50" s="83"/>
      <c r="F50" s="4"/>
      <c r="G50" s="4"/>
      <c r="H50" s="83"/>
      <c r="L50" s="44"/>
      <c r="M50" s="48"/>
      <c r="N50" s="47"/>
      <c r="O50" s="49"/>
      <c r="P50" s="49"/>
      <c r="Q50" s="2"/>
    </row>
    <row r="51" spans="1:17">
      <c r="B51" s="29"/>
      <c r="C51" s="200" t="s">
        <v>91</v>
      </c>
      <c r="D51" s="1"/>
      <c r="E51" s="6"/>
      <c r="F51" s="2"/>
      <c r="G51" s="2"/>
      <c r="H51" s="6"/>
      <c r="L51" s="44"/>
      <c r="M51" s="48"/>
      <c r="N51" s="47"/>
      <c r="O51" s="49"/>
      <c r="P51" s="49"/>
      <c r="Q51" s="2"/>
    </row>
    <row r="52" spans="1:17" ht="31.5" customHeight="1">
      <c r="B52" s="29"/>
      <c r="C52" s="204"/>
      <c r="D52" s="1"/>
      <c r="E52" s="6"/>
      <c r="F52" s="2"/>
      <c r="G52" s="2"/>
      <c r="H52" s="6"/>
      <c r="L52" s="44"/>
      <c r="M52" s="48"/>
      <c r="N52" s="47"/>
      <c r="O52" s="49"/>
      <c r="P52" s="49"/>
      <c r="Q52" s="2"/>
    </row>
    <row r="53" spans="1:17">
      <c r="B53" s="29" t="s">
        <v>29</v>
      </c>
      <c r="C53" s="201" t="s">
        <v>56</v>
      </c>
      <c r="D53" s="1"/>
      <c r="E53" s="6"/>
      <c r="F53" s="2"/>
      <c r="G53" s="2"/>
      <c r="H53" s="6"/>
      <c r="K53">
        <v>95.68</v>
      </c>
      <c r="L53" s="2"/>
      <c r="M53" s="2"/>
      <c r="N53" s="2"/>
      <c r="O53" s="2"/>
      <c r="P53" s="2"/>
      <c r="Q53" s="2"/>
    </row>
    <row r="54" spans="1:17" ht="15" customHeight="1">
      <c r="B54" s="29"/>
      <c r="C54" s="201"/>
      <c r="D54" s="39"/>
      <c r="E54" s="6"/>
      <c r="F54" s="2"/>
      <c r="G54" s="2"/>
      <c r="H54" s="6"/>
      <c r="K54">
        <v>89.36</v>
      </c>
      <c r="L54" s="50"/>
      <c r="M54" s="50"/>
      <c r="N54" s="50"/>
      <c r="O54" s="50"/>
      <c r="P54" s="50"/>
      <c r="Q54" s="2"/>
    </row>
    <row r="55" spans="1:17" ht="21.75" customHeight="1">
      <c r="B55" s="1"/>
      <c r="C55" s="108">
        <v>1707241222</v>
      </c>
      <c r="D55" s="109" t="s">
        <v>64</v>
      </c>
      <c r="E55" s="34" t="s">
        <v>53</v>
      </c>
      <c r="F55" s="202">
        <v>1562482722</v>
      </c>
      <c r="G55" s="203"/>
      <c r="H55" s="40">
        <f>F55/C55*100%</f>
        <v>0.91520911155693729</v>
      </c>
      <c r="K55">
        <v>100</v>
      </c>
      <c r="L55" s="2"/>
      <c r="M55" s="2"/>
      <c r="N55" s="2"/>
      <c r="O55" s="2"/>
      <c r="P55" s="2"/>
      <c r="Q55" s="2"/>
    </row>
    <row r="56" spans="1:17">
      <c r="B56" s="1"/>
      <c r="C56" s="37"/>
      <c r="D56" s="1"/>
      <c r="E56" s="6"/>
      <c r="F56" s="2"/>
      <c r="G56" s="2"/>
      <c r="H56" s="6"/>
      <c r="K56">
        <v>100</v>
      </c>
    </row>
    <row r="57" spans="1:17" ht="21" customHeight="1">
      <c r="B57" s="33" t="s">
        <v>57</v>
      </c>
      <c r="C57" s="38">
        <f>C49+C55</f>
        <v>2407912033</v>
      </c>
      <c r="D57" s="31"/>
      <c r="E57" s="32"/>
      <c r="F57" s="205">
        <f>SUM(F49:F56)</f>
        <v>2223857133</v>
      </c>
      <c r="G57" s="206"/>
      <c r="H57" s="41">
        <f>F57/C57*100%</f>
        <v>0.92356244851242042</v>
      </c>
      <c r="K57">
        <f>SUM(K53:K56)/4</f>
        <v>96.26</v>
      </c>
      <c r="L57" s="2"/>
    </row>
    <row r="58" spans="1:17">
      <c r="L58" s="49"/>
    </row>
    <row r="59" spans="1:17">
      <c r="D59" s="42"/>
      <c r="H59" s="52"/>
      <c r="L59" s="49"/>
    </row>
    <row r="60" spans="1:17" ht="15.75">
      <c r="A60" s="16" t="s">
        <v>32</v>
      </c>
      <c r="B60" s="15" t="s">
        <v>33</v>
      </c>
      <c r="C60" s="15"/>
      <c r="F60" s="42"/>
      <c r="L60" s="48"/>
    </row>
    <row r="61" spans="1:17" ht="21" customHeight="1">
      <c r="A61" s="10"/>
      <c r="B61" s="10" t="s">
        <v>34</v>
      </c>
      <c r="C61" s="10"/>
      <c r="L61" s="51"/>
    </row>
    <row r="62" spans="1:17" ht="15.75">
      <c r="A62" s="10"/>
      <c r="B62" s="18" t="s">
        <v>35</v>
      </c>
      <c r="C62" s="10" t="s">
        <v>38</v>
      </c>
      <c r="L62" s="48"/>
    </row>
    <row r="63" spans="1:17" ht="15.75">
      <c r="A63" s="10"/>
      <c r="B63" s="18" t="s">
        <v>36</v>
      </c>
      <c r="C63" s="10" t="s">
        <v>37</v>
      </c>
    </row>
    <row r="64" spans="1:17" ht="15.75">
      <c r="B64" s="10" t="s">
        <v>66</v>
      </c>
      <c r="C64" s="10"/>
      <c r="L64" s="43">
        <f>SUM(L58:L63)/5</f>
        <v>0</v>
      </c>
    </row>
    <row r="66" spans="1:10">
      <c r="A66" s="56" t="s">
        <v>67</v>
      </c>
      <c r="B66" s="57" t="s">
        <v>68</v>
      </c>
      <c r="C66" s="57"/>
      <c r="D66" s="55"/>
      <c r="E66" s="55"/>
      <c r="F66" s="53"/>
      <c r="G66" s="53"/>
      <c r="H66" s="53"/>
      <c r="I66" s="53"/>
      <c r="J66" s="53"/>
    </row>
    <row r="67" spans="1:10">
      <c r="A67" s="55"/>
      <c r="B67" s="64" t="s">
        <v>71</v>
      </c>
      <c r="C67" s="55"/>
      <c r="D67" s="55"/>
      <c r="E67" s="55"/>
      <c r="F67" s="55"/>
      <c r="G67" s="53"/>
      <c r="H67" s="53"/>
      <c r="I67" s="53"/>
      <c r="J67" s="53"/>
    </row>
    <row r="68" spans="1:10" ht="18" customHeight="1">
      <c r="A68" s="55"/>
      <c r="B68" s="62" t="s">
        <v>27</v>
      </c>
      <c r="C68" s="207" t="s">
        <v>70</v>
      </c>
      <c r="D68" s="207"/>
      <c r="E68" s="207"/>
      <c r="F68" s="207"/>
      <c r="G68" s="53"/>
      <c r="H68" s="53"/>
      <c r="I68" s="53"/>
      <c r="J68" s="53"/>
    </row>
    <row r="69" spans="1:10" ht="18" customHeight="1">
      <c r="A69" s="55"/>
      <c r="B69" s="63" t="s">
        <v>29</v>
      </c>
      <c r="C69" s="208" t="s">
        <v>69</v>
      </c>
      <c r="D69" s="208"/>
      <c r="E69" s="208"/>
      <c r="F69" s="208"/>
      <c r="G69" s="53"/>
      <c r="H69" s="53"/>
      <c r="I69" s="53"/>
      <c r="J69" s="53"/>
    </row>
    <row r="70" spans="1:10" ht="35.25" customHeight="1">
      <c r="A70" s="55"/>
      <c r="B70" s="63" t="s">
        <v>31</v>
      </c>
      <c r="C70" s="209" t="s">
        <v>105</v>
      </c>
      <c r="D70" s="208"/>
      <c r="E70" s="208"/>
      <c r="F70" s="208"/>
      <c r="G70" s="208"/>
      <c r="H70" s="53"/>
      <c r="I70" s="53"/>
      <c r="J70" s="53"/>
    </row>
    <row r="71" spans="1:10" ht="61.5" customHeight="1">
      <c r="A71" s="55"/>
      <c r="B71" s="63" t="s">
        <v>32</v>
      </c>
      <c r="C71" s="208" t="s">
        <v>84</v>
      </c>
      <c r="D71" s="208"/>
      <c r="E71" s="208"/>
      <c r="F71" s="208"/>
      <c r="G71" s="208"/>
      <c r="H71" s="53"/>
      <c r="I71" s="53"/>
      <c r="J71" s="53"/>
    </row>
    <row r="72" spans="1:10" ht="16.5">
      <c r="A72" s="55"/>
      <c r="B72" s="64" t="s">
        <v>72</v>
      </c>
      <c r="C72" s="55"/>
      <c r="D72" s="58"/>
      <c r="E72" s="55"/>
      <c r="F72" s="53"/>
      <c r="G72" s="53"/>
      <c r="H72" s="53"/>
      <c r="I72" s="53"/>
      <c r="J72" s="53"/>
    </row>
    <row r="73" spans="1:10" ht="31.5" customHeight="1">
      <c r="A73" s="55"/>
      <c r="B73" s="59" t="s">
        <v>27</v>
      </c>
      <c r="C73" s="209" t="s">
        <v>73</v>
      </c>
      <c r="D73" s="209"/>
      <c r="E73" s="209"/>
      <c r="F73" s="209"/>
      <c r="G73" s="209"/>
      <c r="H73" s="53"/>
      <c r="I73" s="53"/>
      <c r="J73" s="53"/>
    </row>
    <row r="74" spans="1:10" ht="16.5" customHeight="1">
      <c r="A74" s="55"/>
      <c r="B74" s="60" t="s">
        <v>29</v>
      </c>
      <c r="C74" s="199" t="s">
        <v>74</v>
      </c>
      <c r="D74" s="199"/>
      <c r="E74" s="199"/>
      <c r="F74" s="199"/>
      <c r="G74" s="199"/>
      <c r="H74" s="53"/>
      <c r="I74" s="53"/>
      <c r="J74" s="53"/>
    </row>
    <row r="75" spans="1:10">
      <c r="A75" s="55"/>
      <c r="B75" s="60" t="s">
        <v>31</v>
      </c>
      <c r="C75" s="53" t="s">
        <v>75</v>
      </c>
      <c r="D75" s="55"/>
      <c r="E75" s="55"/>
      <c r="F75" s="53"/>
      <c r="G75" s="53"/>
      <c r="H75" s="53"/>
      <c r="I75" s="53"/>
      <c r="J75" s="53"/>
    </row>
    <row r="76" spans="1:10">
      <c r="A76" s="55"/>
      <c r="B76" s="60" t="s">
        <v>32</v>
      </c>
      <c r="C76" s="53" t="s">
        <v>76</v>
      </c>
      <c r="D76" s="55"/>
      <c r="E76" s="55"/>
      <c r="F76" s="53"/>
      <c r="G76" s="53"/>
      <c r="H76" s="53"/>
      <c r="I76" s="53"/>
      <c r="J76" s="53"/>
    </row>
    <row r="77" spans="1:10">
      <c r="A77" s="55"/>
      <c r="B77" s="61" t="s">
        <v>67</v>
      </c>
      <c r="C77" s="53" t="s">
        <v>80</v>
      </c>
      <c r="D77" s="55"/>
      <c r="E77" s="55"/>
      <c r="F77" s="53"/>
      <c r="G77" s="53"/>
      <c r="H77" s="53"/>
      <c r="I77" s="53"/>
      <c r="J77" s="53"/>
    </row>
    <row r="78" spans="1:10" ht="19.5" customHeight="1">
      <c r="A78" s="55"/>
      <c r="B78" s="65" t="s">
        <v>77</v>
      </c>
      <c r="C78" s="199" t="s">
        <v>81</v>
      </c>
      <c r="D78" s="199"/>
      <c r="E78" s="199"/>
      <c r="F78" s="199"/>
      <c r="G78" s="199"/>
      <c r="H78" s="53"/>
      <c r="I78" s="53"/>
      <c r="J78" s="53"/>
    </row>
    <row r="79" spans="1:10">
      <c r="A79" s="55"/>
      <c r="B79" s="61" t="s">
        <v>78</v>
      </c>
      <c r="C79" s="53" t="s">
        <v>82</v>
      </c>
      <c r="D79" s="55"/>
      <c r="E79" s="55"/>
      <c r="F79" s="53"/>
      <c r="G79" s="53"/>
      <c r="H79" s="53"/>
      <c r="I79" s="53"/>
      <c r="J79" s="53"/>
    </row>
    <row r="80" spans="1:10">
      <c r="A80" s="55"/>
      <c r="B80" s="61" t="s">
        <v>79</v>
      </c>
      <c r="C80" s="53" t="s">
        <v>83</v>
      </c>
      <c r="D80" s="55"/>
      <c r="E80" s="55"/>
      <c r="F80" s="53"/>
      <c r="G80" s="53"/>
      <c r="H80" s="53"/>
      <c r="I80" s="53"/>
      <c r="J80" s="53"/>
    </row>
    <row r="81" spans="1:10">
      <c r="A81" s="55"/>
      <c r="B81" s="55"/>
      <c r="C81" s="55"/>
      <c r="D81" s="55"/>
      <c r="E81" s="55"/>
      <c r="F81" s="53"/>
      <c r="G81" s="53"/>
      <c r="H81" s="53"/>
      <c r="I81" s="53"/>
      <c r="J81" s="53"/>
    </row>
    <row r="82" spans="1:10">
      <c r="A82" s="55"/>
      <c r="B82" s="55"/>
      <c r="C82" s="55"/>
      <c r="D82" s="55"/>
      <c r="E82" s="211" t="s">
        <v>90</v>
      </c>
      <c r="F82" s="211"/>
      <c r="G82" s="211"/>
      <c r="H82" s="110"/>
      <c r="I82" s="53"/>
      <c r="J82" s="53"/>
    </row>
    <row r="83" spans="1:10">
      <c r="A83" s="55"/>
      <c r="B83" s="55"/>
      <c r="C83" s="55"/>
      <c r="D83" s="55"/>
      <c r="E83" s="55"/>
      <c r="F83" s="53"/>
      <c r="G83" s="53"/>
      <c r="H83" s="53"/>
      <c r="I83" s="53"/>
      <c r="J83" s="53"/>
    </row>
    <row r="84" spans="1:10">
      <c r="A84" s="55"/>
      <c r="B84" s="55"/>
      <c r="C84" s="55"/>
      <c r="D84" s="55"/>
      <c r="E84" s="210" t="s">
        <v>85</v>
      </c>
      <c r="F84" s="210"/>
      <c r="G84" s="210"/>
      <c r="H84" s="111"/>
      <c r="I84" s="53"/>
      <c r="J84" s="53"/>
    </row>
    <row r="85" spans="1:10">
      <c r="A85" s="55"/>
      <c r="B85" s="55"/>
      <c r="C85" s="55"/>
      <c r="D85" s="55"/>
      <c r="E85" s="210" t="s">
        <v>86</v>
      </c>
      <c r="F85" s="210"/>
      <c r="G85" s="210"/>
      <c r="H85" s="111"/>
      <c r="I85" s="53"/>
      <c r="J85" s="53"/>
    </row>
    <row r="86" spans="1:10">
      <c r="A86" s="55"/>
      <c r="B86" s="55"/>
      <c r="C86" s="55"/>
      <c r="D86" s="55"/>
      <c r="E86" s="210" t="s">
        <v>87</v>
      </c>
      <c r="F86" s="210"/>
      <c r="G86" s="210"/>
      <c r="H86" s="111"/>
      <c r="I86" s="53"/>
      <c r="J86" s="53"/>
    </row>
    <row r="87" spans="1:10">
      <c r="A87" s="55"/>
      <c r="B87" s="55"/>
      <c r="C87" s="55"/>
      <c r="D87" s="55"/>
      <c r="E87" s="55"/>
      <c r="F87" s="87"/>
      <c r="G87" s="87"/>
      <c r="H87" s="87"/>
      <c r="I87" s="53"/>
      <c r="J87" s="53"/>
    </row>
    <row r="88" spans="1:10">
      <c r="A88" s="55"/>
      <c r="B88" s="55"/>
      <c r="C88" s="55"/>
      <c r="D88" s="55"/>
      <c r="E88" s="55"/>
      <c r="F88" s="87"/>
      <c r="G88" s="53"/>
      <c r="H88" s="53"/>
      <c r="I88" s="53"/>
      <c r="J88" s="53"/>
    </row>
    <row r="89" spans="1:10">
      <c r="A89" s="55"/>
      <c r="B89" s="55"/>
      <c r="C89" s="55"/>
      <c r="D89" s="55"/>
      <c r="E89" s="55"/>
      <c r="F89" s="87"/>
      <c r="G89" s="53"/>
      <c r="H89" s="53"/>
      <c r="I89" s="53"/>
      <c r="J89" s="53"/>
    </row>
    <row r="90" spans="1:10">
      <c r="F90" s="67"/>
      <c r="G90" s="53"/>
      <c r="H90" s="53"/>
    </row>
    <row r="91" spans="1:10">
      <c r="E91" s="212" t="s">
        <v>88</v>
      </c>
      <c r="F91" s="212"/>
      <c r="G91" s="212"/>
      <c r="H91" s="112"/>
    </row>
    <row r="92" spans="1:10">
      <c r="E92" s="210" t="s">
        <v>89</v>
      </c>
      <c r="F92" s="210"/>
      <c r="G92" s="210"/>
      <c r="H92" s="111"/>
    </row>
  </sheetData>
  <mergeCells count="76">
    <mergeCell ref="E92:G92"/>
    <mergeCell ref="C78:G78"/>
    <mergeCell ref="E82:G82"/>
    <mergeCell ref="E84:G84"/>
    <mergeCell ref="E85:G85"/>
    <mergeCell ref="E86:G86"/>
    <mergeCell ref="E91:G91"/>
    <mergeCell ref="C74:G74"/>
    <mergeCell ref="C46:C48"/>
    <mergeCell ref="F49:G49"/>
    <mergeCell ref="C51:C52"/>
    <mergeCell ref="C53:C54"/>
    <mergeCell ref="F55:G55"/>
    <mergeCell ref="F57:G57"/>
    <mergeCell ref="C68:F68"/>
    <mergeCell ref="C69:F69"/>
    <mergeCell ref="C70:G70"/>
    <mergeCell ref="C71:G71"/>
    <mergeCell ref="C73:G73"/>
    <mergeCell ref="F37:F38"/>
    <mergeCell ref="G37:G38"/>
    <mergeCell ref="H37:H38"/>
    <mergeCell ref="C41:G41"/>
    <mergeCell ref="B44:C44"/>
    <mergeCell ref="D44:E44"/>
    <mergeCell ref="F44:G45"/>
    <mergeCell ref="H44:H45"/>
    <mergeCell ref="B45:C45"/>
    <mergeCell ref="B31:B36"/>
    <mergeCell ref="C31:C36"/>
    <mergeCell ref="D31:D36"/>
    <mergeCell ref="B37:B38"/>
    <mergeCell ref="C37:C38"/>
    <mergeCell ref="D37:D38"/>
    <mergeCell ref="H26:H27"/>
    <mergeCell ref="B29:B30"/>
    <mergeCell ref="C29:C30"/>
    <mergeCell ref="D29:D30"/>
    <mergeCell ref="F29:F30"/>
    <mergeCell ref="G29:G30"/>
    <mergeCell ref="H29:H30"/>
    <mergeCell ref="C23:G23"/>
    <mergeCell ref="B26:B27"/>
    <mergeCell ref="C26:C27"/>
    <mergeCell ref="D26:D27"/>
    <mergeCell ref="E26:E27"/>
    <mergeCell ref="F26:F27"/>
    <mergeCell ref="G26:G27"/>
    <mergeCell ref="H18:H19"/>
    <mergeCell ref="B20:B22"/>
    <mergeCell ref="C20:C22"/>
    <mergeCell ref="D20:D22"/>
    <mergeCell ref="E20:E22"/>
    <mergeCell ref="F20:F22"/>
    <mergeCell ref="G20:G22"/>
    <mergeCell ref="H20:H22"/>
    <mergeCell ref="B18:B19"/>
    <mergeCell ref="C18:C19"/>
    <mergeCell ref="D18:D19"/>
    <mergeCell ref="E18:E19"/>
    <mergeCell ref="F18:F19"/>
    <mergeCell ref="G18:G19"/>
    <mergeCell ref="H13:H14"/>
    <mergeCell ref="B16:B17"/>
    <mergeCell ref="C16:C17"/>
    <mergeCell ref="D16:D17"/>
    <mergeCell ref="E16:E17"/>
    <mergeCell ref="F16:F17"/>
    <mergeCell ref="G16:G17"/>
    <mergeCell ref="H16:H17"/>
    <mergeCell ref="B13:B14"/>
    <mergeCell ref="C13:C14"/>
    <mergeCell ref="D13:D14"/>
    <mergeCell ref="E13:E14"/>
    <mergeCell ref="F13:F14"/>
    <mergeCell ref="G13:G14"/>
  </mergeCells>
  <pageMargins left="0.70866141732283472" right="0.43307086614173229" top="0.6692913385826772" bottom="0.74803149606299213" header="0.31496062992125984" footer="0.31496062992125984"/>
  <pageSetup paperSize="5" scale="80" orientation="portrait" horizontalDpi="4294967294" verticalDpi="0" r:id="rId1"/>
  <rowBreaks count="1" manualBreakCount="1">
    <brk id="42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95"/>
  <sheetViews>
    <sheetView tabSelected="1" view="pageBreakPreview" topLeftCell="B71" zoomScale="130" zoomScaleNormal="100" zoomScaleSheetLayoutView="130" workbookViewId="0">
      <selection activeCell="C83" sqref="C83"/>
    </sheetView>
  </sheetViews>
  <sheetFormatPr defaultRowHeight="15"/>
  <cols>
    <col min="1" max="1" width="4" customWidth="1"/>
    <col min="2" max="2" width="5.42578125" customWidth="1"/>
    <col min="3" max="3" width="25.28515625" customWidth="1"/>
    <col min="4" max="4" width="27.85546875" customWidth="1"/>
    <col min="5" max="5" width="15" customWidth="1"/>
    <col min="6" max="6" width="13.7109375" customWidth="1"/>
    <col min="7" max="7" width="13" customWidth="1"/>
    <col min="8" max="8" width="15" customWidth="1"/>
    <col min="12" max="12" width="16.140625" customWidth="1"/>
    <col min="14" max="14" width="15.5703125" customWidth="1"/>
    <col min="15" max="15" width="12.7109375" customWidth="1"/>
  </cols>
  <sheetData>
    <row r="1" spans="1:8" ht="15.75">
      <c r="F1" s="10" t="s">
        <v>23</v>
      </c>
      <c r="G1" s="10"/>
      <c r="H1" s="10"/>
    </row>
    <row r="2" spans="1:8" ht="15.75">
      <c r="F2" s="10" t="s">
        <v>26</v>
      </c>
      <c r="G2" s="10"/>
      <c r="H2" s="10"/>
    </row>
    <row r="3" spans="1:8" ht="15.75">
      <c r="F3" s="10" t="s">
        <v>25</v>
      </c>
      <c r="G3" s="10"/>
      <c r="H3" s="10"/>
    </row>
    <row r="4" spans="1:8" ht="15.75">
      <c r="A4" s="10"/>
      <c r="B4" s="10"/>
      <c r="C4" s="10"/>
      <c r="D4" s="10"/>
      <c r="E4" s="10"/>
      <c r="F4" s="12" t="s">
        <v>24</v>
      </c>
      <c r="G4" s="10"/>
      <c r="H4" s="10"/>
    </row>
    <row r="5" spans="1:8" ht="15.75">
      <c r="A5" s="10"/>
      <c r="B5" s="10"/>
      <c r="C5" s="10"/>
      <c r="D5" s="10"/>
      <c r="E5" s="10"/>
      <c r="F5" s="10"/>
      <c r="G5" s="10"/>
      <c r="H5" s="10"/>
    </row>
    <row r="6" spans="1:8" ht="15.75">
      <c r="A6" s="10" t="s">
        <v>13</v>
      </c>
      <c r="B6" s="10"/>
      <c r="C6" s="10"/>
      <c r="D6" s="11" t="s">
        <v>18</v>
      </c>
      <c r="E6" s="10"/>
      <c r="F6" s="10"/>
      <c r="G6" s="10"/>
      <c r="H6" s="10"/>
    </row>
    <row r="7" spans="1:8" ht="15.75">
      <c r="A7" s="10" t="s">
        <v>14</v>
      </c>
      <c r="B7" s="10"/>
      <c r="C7" s="10"/>
      <c r="D7" s="11" t="s">
        <v>19</v>
      </c>
      <c r="E7" s="10"/>
      <c r="F7" s="10"/>
      <c r="G7" s="10"/>
      <c r="H7" s="10"/>
    </row>
    <row r="8" spans="1:8" ht="15.75">
      <c r="A8" s="10" t="s">
        <v>15</v>
      </c>
      <c r="B8" s="10"/>
      <c r="C8" s="10"/>
      <c r="D8" s="11" t="s">
        <v>20</v>
      </c>
      <c r="E8" s="10"/>
      <c r="F8" s="10"/>
      <c r="G8" s="10"/>
      <c r="H8" s="10"/>
    </row>
    <row r="9" spans="1:8" ht="15.75">
      <c r="A9" s="10" t="s">
        <v>16</v>
      </c>
      <c r="B9" s="10"/>
      <c r="C9" s="10"/>
      <c r="D9" s="11" t="s">
        <v>21</v>
      </c>
      <c r="E9" s="10"/>
      <c r="F9" s="10"/>
      <c r="G9" s="10"/>
      <c r="H9" s="10"/>
    </row>
    <row r="10" spans="1:8" ht="15.75">
      <c r="A10" s="10" t="s">
        <v>17</v>
      </c>
      <c r="B10" s="10"/>
      <c r="C10" s="10"/>
      <c r="D10" s="11" t="s">
        <v>22</v>
      </c>
      <c r="E10" s="10"/>
      <c r="F10" s="10"/>
      <c r="G10" s="10"/>
      <c r="H10" s="10"/>
    </row>
    <row r="11" spans="1:8" ht="13.5" customHeight="1">
      <c r="A11" s="10"/>
      <c r="B11" s="10"/>
      <c r="C11" s="10"/>
      <c r="D11" s="10"/>
      <c r="E11" s="10"/>
      <c r="F11" s="10"/>
      <c r="G11" s="10"/>
      <c r="H11" s="10"/>
    </row>
    <row r="12" spans="1:8" ht="22.5" customHeight="1">
      <c r="A12" s="13" t="s">
        <v>27</v>
      </c>
      <c r="B12" s="14" t="s">
        <v>62</v>
      </c>
      <c r="C12" s="15"/>
      <c r="D12" s="10"/>
      <c r="E12" s="10"/>
      <c r="F12" s="10"/>
      <c r="G12" s="10"/>
      <c r="H12" s="10"/>
    </row>
    <row r="13" spans="1:8">
      <c r="B13" s="165" t="s">
        <v>0</v>
      </c>
      <c r="C13" s="150" t="s">
        <v>1</v>
      </c>
      <c r="D13" s="150" t="s">
        <v>2</v>
      </c>
      <c r="E13" s="150" t="s">
        <v>47</v>
      </c>
      <c r="F13" s="150" t="s">
        <v>48</v>
      </c>
      <c r="G13" s="150" t="s">
        <v>3</v>
      </c>
      <c r="H13" s="150" t="s">
        <v>4</v>
      </c>
    </row>
    <row r="14" spans="1:8" ht="24" customHeight="1">
      <c r="B14" s="166"/>
      <c r="C14" s="151"/>
      <c r="D14" s="151"/>
      <c r="E14" s="151"/>
      <c r="F14" s="151"/>
      <c r="G14" s="151"/>
      <c r="H14" s="151"/>
    </row>
    <row r="15" spans="1:8" ht="60.75" customHeight="1">
      <c r="B15" s="20"/>
      <c r="C15" s="21" t="s">
        <v>40</v>
      </c>
      <c r="D15" s="22"/>
      <c r="E15" s="22"/>
      <c r="F15" s="22"/>
      <c r="G15" s="22"/>
      <c r="H15" s="22"/>
    </row>
    <row r="16" spans="1:8" ht="30.75" customHeight="1">
      <c r="B16" s="152" t="s">
        <v>27</v>
      </c>
      <c r="C16" s="154" t="s">
        <v>39</v>
      </c>
      <c r="D16" s="156" t="s">
        <v>43</v>
      </c>
      <c r="E16" s="158" t="s">
        <v>111</v>
      </c>
      <c r="F16" s="159">
        <v>1</v>
      </c>
      <c r="G16" s="161">
        <v>2020</v>
      </c>
      <c r="H16" s="163">
        <v>89410000</v>
      </c>
    </row>
    <row r="17" spans="1:12" ht="48.75" customHeight="1">
      <c r="B17" s="153"/>
      <c r="C17" s="155"/>
      <c r="D17" s="157"/>
      <c r="E17" s="157"/>
      <c r="F17" s="160"/>
      <c r="G17" s="162"/>
      <c r="H17" s="164"/>
    </row>
    <row r="18" spans="1:12" ht="51" customHeight="1">
      <c r="B18" s="179" t="s">
        <v>29</v>
      </c>
      <c r="C18" s="170" t="s">
        <v>41</v>
      </c>
      <c r="D18" s="170" t="s">
        <v>44</v>
      </c>
      <c r="E18" s="158" t="s">
        <v>114</v>
      </c>
      <c r="F18" s="159">
        <v>1</v>
      </c>
      <c r="G18" s="161">
        <v>2020</v>
      </c>
      <c r="H18" s="163">
        <v>225873750</v>
      </c>
      <c r="L18" s="100">
        <f>SUM(H19:H19)</f>
        <v>0</v>
      </c>
    </row>
    <row r="19" spans="1:12" ht="29.25" customHeight="1">
      <c r="B19" s="153"/>
      <c r="C19" s="172"/>
      <c r="D19" s="172"/>
      <c r="E19" s="157"/>
      <c r="F19" s="180"/>
      <c r="G19" s="162"/>
      <c r="H19" s="167"/>
    </row>
    <row r="20" spans="1:12" ht="21.75" customHeight="1">
      <c r="B20" s="168" t="s">
        <v>31</v>
      </c>
      <c r="C20" s="170" t="s">
        <v>42</v>
      </c>
      <c r="D20" s="170" t="s">
        <v>45</v>
      </c>
      <c r="E20" s="158" t="s">
        <v>104</v>
      </c>
      <c r="F20" s="175">
        <v>1</v>
      </c>
      <c r="G20" s="161">
        <v>2020</v>
      </c>
      <c r="H20" s="163">
        <v>1391957472</v>
      </c>
      <c r="L20" s="99"/>
    </row>
    <row r="21" spans="1:12" ht="21.75" customHeight="1">
      <c r="B21" s="169"/>
      <c r="C21" s="171"/>
      <c r="D21" s="171"/>
      <c r="E21" s="173"/>
      <c r="F21" s="176"/>
      <c r="G21" s="162"/>
      <c r="H21" s="164"/>
      <c r="L21" s="99"/>
    </row>
    <row r="22" spans="1:12" ht="21.75" customHeight="1">
      <c r="B22" s="169"/>
      <c r="C22" s="172"/>
      <c r="D22" s="172"/>
      <c r="E22" s="174"/>
      <c r="F22" s="177"/>
      <c r="G22" s="178"/>
      <c r="H22" s="167"/>
      <c r="L22" s="99"/>
    </row>
    <row r="23" spans="1:12" ht="15" customHeight="1">
      <c r="B23" s="32"/>
      <c r="C23" s="181" t="s">
        <v>95</v>
      </c>
      <c r="D23" s="182"/>
      <c r="E23" s="182"/>
      <c r="F23" s="182"/>
      <c r="G23" s="183"/>
      <c r="H23" s="98">
        <f>SUM(H16:H22)</f>
        <v>1707241222</v>
      </c>
    </row>
    <row r="24" spans="1:12" ht="9.75" customHeight="1"/>
    <row r="25" spans="1:12" ht="21" customHeight="1">
      <c r="A25" s="17" t="s">
        <v>29</v>
      </c>
      <c r="B25" s="14" t="s">
        <v>30</v>
      </c>
      <c r="C25" s="14"/>
    </row>
    <row r="26" spans="1:12" ht="29.25" customHeight="1">
      <c r="B26" s="165" t="s">
        <v>0</v>
      </c>
      <c r="C26" s="150" t="s">
        <v>1</v>
      </c>
      <c r="D26" s="150" t="s">
        <v>2</v>
      </c>
      <c r="E26" s="150" t="s">
        <v>47</v>
      </c>
      <c r="F26" s="150" t="s">
        <v>49</v>
      </c>
      <c r="G26" s="150" t="s">
        <v>3</v>
      </c>
      <c r="H26" s="150" t="s">
        <v>5</v>
      </c>
    </row>
    <row r="27" spans="1:12" ht="22.5" customHeight="1">
      <c r="B27" s="166"/>
      <c r="C27" s="151"/>
      <c r="D27" s="151"/>
      <c r="E27" s="151"/>
      <c r="F27" s="151"/>
      <c r="G27" s="151"/>
      <c r="H27" s="151"/>
    </row>
    <row r="28" spans="1:12" ht="64.5" customHeight="1">
      <c r="B28" s="81"/>
      <c r="C28" s="128" t="s">
        <v>40</v>
      </c>
      <c r="D28" s="77"/>
      <c r="E28" s="77"/>
      <c r="F28" s="5"/>
      <c r="G28" s="5"/>
      <c r="H28" s="5"/>
    </row>
    <row r="29" spans="1:12" ht="28.5" customHeight="1">
      <c r="B29" s="184" t="s">
        <v>27</v>
      </c>
      <c r="C29" s="156" t="s">
        <v>39</v>
      </c>
      <c r="D29" s="156" t="s">
        <v>43</v>
      </c>
      <c r="E29" s="79" t="s">
        <v>59</v>
      </c>
      <c r="F29" s="126">
        <v>1</v>
      </c>
      <c r="G29" s="125">
        <v>2020</v>
      </c>
      <c r="H29" s="127">
        <v>89410000</v>
      </c>
    </row>
    <row r="30" spans="1:12" ht="34.5" customHeight="1">
      <c r="B30" s="185"/>
      <c r="C30" s="155"/>
      <c r="D30" s="155"/>
      <c r="E30" s="28" t="s">
        <v>52</v>
      </c>
      <c r="F30" s="89"/>
      <c r="G30" s="89"/>
      <c r="H30" s="92"/>
    </row>
    <row r="31" spans="1:12" ht="51" customHeight="1">
      <c r="B31" s="184" t="s">
        <v>29</v>
      </c>
      <c r="C31" s="156" t="s">
        <v>41</v>
      </c>
      <c r="D31" s="156" t="s">
        <v>44</v>
      </c>
      <c r="E31" s="135" t="s">
        <v>112</v>
      </c>
      <c r="F31" s="136">
        <f>SUM(F32:F37)/3</f>
        <v>0.8650000000000001</v>
      </c>
      <c r="G31" s="137">
        <v>2020</v>
      </c>
      <c r="H31" s="138">
        <f>SUM(H32:H36)</f>
        <v>185473750</v>
      </c>
      <c r="L31" s="42"/>
    </row>
    <row r="32" spans="1:12" ht="24.75" customHeight="1">
      <c r="B32" s="186"/>
      <c r="C32" s="154"/>
      <c r="D32" s="154"/>
      <c r="E32" s="79" t="s">
        <v>63</v>
      </c>
      <c r="F32" s="84">
        <v>1</v>
      </c>
      <c r="G32" s="79">
        <v>2020</v>
      </c>
      <c r="H32" s="80">
        <v>20723750</v>
      </c>
      <c r="L32" s="42"/>
    </row>
    <row r="33" spans="1:11" ht="32.25" customHeight="1">
      <c r="B33" s="186"/>
      <c r="C33" s="154"/>
      <c r="D33" s="154"/>
      <c r="E33" s="101" t="s">
        <v>92</v>
      </c>
      <c r="F33" s="96"/>
      <c r="G33" s="89"/>
      <c r="H33" s="92"/>
    </row>
    <row r="34" spans="1:11" ht="21" customHeight="1">
      <c r="B34" s="186"/>
      <c r="C34" s="154"/>
      <c r="D34" s="154"/>
      <c r="E34" s="88" t="s">
        <v>93</v>
      </c>
      <c r="F34" s="103">
        <v>0.78590000000000004</v>
      </c>
      <c r="G34" s="70">
        <v>2020</v>
      </c>
      <c r="H34" s="71">
        <v>41850000</v>
      </c>
    </row>
    <row r="35" spans="1:11" ht="45" customHeight="1">
      <c r="B35" s="186"/>
      <c r="C35" s="154"/>
      <c r="D35" s="154"/>
      <c r="E35" s="97" t="s">
        <v>113</v>
      </c>
      <c r="F35" s="96"/>
      <c r="G35" s="89"/>
      <c r="H35" s="92"/>
    </row>
    <row r="36" spans="1:11" ht="21" customHeight="1">
      <c r="B36" s="186"/>
      <c r="C36" s="154"/>
      <c r="D36" s="154"/>
      <c r="E36" s="88" t="s">
        <v>96</v>
      </c>
      <c r="F36" s="103">
        <v>0.80910000000000004</v>
      </c>
      <c r="G36" s="70">
        <v>2020</v>
      </c>
      <c r="H36" s="71">
        <v>122900000</v>
      </c>
    </row>
    <row r="37" spans="1:11" ht="63.75" customHeight="1">
      <c r="B37" s="185"/>
      <c r="C37" s="155"/>
      <c r="D37" s="155"/>
      <c r="E37" s="97" t="s">
        <v>97</v>
      </c>
      <c r="F37" s="124"/>
      <c r="G37" s="89"/>
      <c r="H37" s="92"/>
      <c r="K37" s="123"/>
    </row>
    <row r="38" spans="1:11" ht="27.75" customHeight="1">
      <c r="B38" s="216" t="s">
        <v>31</v>
      </c>
      <c r="C38" s="156" t="s">
        <v>42</v>
      </c>
      <c r="D38" s="156" t="s">
        <v>45</v>
      </c>
      <c r="E38" s="213" t="s">
        <v>104</v>
      </c>
      <c r="F38" s="146">
        <f>SUM(F41:F43)/2</f>
        <v>0.99445000000000006</v>
      </c>
      <c r="G38" s="137">
        <v>2020</v>
      </c>
      <c r="H38" s="139">
        <f>SUM(H41:H43)</f>
        <v>1377008972</v>
      </c>
    </row>
    <row r="39" spans="1:11" ht="21" customHeight="1">
      <c r="B39" s="217"/>
      <c r="C39" s="154"/>
      <c r="D39" s="154"/>
      <c r="E39" s="214"/>
      <c r="F39" s="140"/>
      <c r="G39" s="141"/>
      <c r="H39" s="142"/>
    </row>
    <row r="40" spans="1:11" ht="19.5" customHeight="1">
      <c r="B40" s="217"/>
      <c r="C40" s="154"/>
      <c r="D40" s="154"/>
      <c r="E40" s="215"/>
      <c r="F40" s="143"/>
      <c r="G40" s="144"/>
      <c r="H40" s="145"/>
    </row>
    <row r="41" spans="1:11" ht="21.75" customHeight="1">
      <c r="B41" s="217"/>
      <c r="C41" s="154"/>
      <c r="D41" s="154"/>
      <c r="E41" s="129" t="s">
        <v>60</v>
      </c>
      <c r="F41" s="134">
        <v>0.9889</v>
      </c>
      <c r="G41" s="147">
        <v>2020</v>
      </c>
      <c r="H41" s="132">
        <v>1327508972</v>
      </c>
    </row>
    <row r="42" spans="1:11" ht="16.5" customHeight="1">
      <c r="B42" s="217"/>
      <c r="C42" s="154"/>
      <c r="D42" s="154"/>
      <c r="E42" s="97" t="s">
        <v>61</v>
      </c>
      <c r="F42" s="130"/>
      <c r="G42" s="131"/>
      <c r="H42" s="133"/>
    </row>
    <row r="43" spans="1:11" ht="29.25" customHeight="1">
      <c r="B43" s="73"/>
      <c r="C43" s="72"/>
      <c r="D43" s="72"/>
      <c r="E43" s="148" t="s">
        <v>117</v>
      </c>
      <c r="F43" s="105">
        <v>1</v>
      </c>
      <c r="G43" s="70">
        <v>2020</v>
      </c>
      <c r="H43" s="91">
        <v>49500000</v>
      </c>
    </row>
    <row r="44" spans="1:11" ht="15.75" customHeight="1">
      <c r="B44" s="73"/>
      <c r="C44" s="72"/>
      <c r="D44" s="72"/>
      <c r="E44" s="26" t="s">
        <v>99</v>
      </c>
      <c r="F44" s="106"/>
      <c r="G44" s="90"/>
      <c r="H44" s="91"/>
    </row>
    <row r="45" spans="1:11" ht="16.5" customHeight="1">
      <c r="B45" s="104"/>
      <c r="C45" s="181" t="s">
        <v>103</v>
      </c>
      <c r="D45" s="182"/>
      <c r="E45" s="182"/>
      <c r="F45" s="182"/>
      <c r="G45" s="183"/>
      <c r="H45" s="98">
        <f>H29+H31+H38</f>
        <v>1651892722</v>
      </c>
    </row>
    <row r="47" spans="1:11" ht="19.5" customHeight="1">
      <c r="A47" s="17" t="s">
        <v>31</v>
      </c>
      <c r="B47" s="14" t="s">
        <v>6</v>
      </c>
      <c r="C47" s="14"/>
    </row>
    <row r="48" spans="1:11" ht="15.75">
      <c r="B48" s="189" t="s">
        <v>6</v>
      </c>
      <c r="C48" s="190"/>
      <c r="D48" s="191" t="s">
        <v>8</v>
      </c>
      <c r="E48" s="192"/>
      <c r="F48" s="193" t="s">
        <v>11</v>
      </c>
      <c r="G48" s="194"/>
      <c r="H48" s="150" t="s">
        <v>12</v>
      </c>
    </row>
    <row r="49" spans="1:17" ht="26.25" customHeight="1">
      <c r="B49" s="197" t="s">
        <v>7</v>
      </c>
      <c r="C49" s="198"/>
      <c r="D49" s="23" t="s">
        <v>9</v>
      </c>
      <c r="E49" s="25" t="s">
        <v>10</v>
      </c>
      <c r="F49" s="195"/>
      <c r="G49" s="196"/>
      <c r="H49" s="151"/>
    </row>
    <row r="50" spans="1:17">
      <c r="B50" s="29" t="s">
        <v>27</v>
      </c>
      <c r="C50" s="200" t="s">
        <v>55</v>
      </c>
      <c r="D50" s="1"/>
      <c r="E50" s="6"/>
      <c r="F50" s="2"/>
      <c r="G50" s="2"/>
      <c r="H50" s="6"/>
      <c r="L50" s="99">
        <v>2223857133</v>
      </c>
    </row>
    <row r="51" spans="1:17">
      <c r="B51" s="29"/>
      <c r="C51" s="201"/>
      <c r="D51" s="1"/>
      <c r="E51" s="6"/>
      <c r="F51" s="2"/>
      <c r="G51" s="2"/>
      <c r="H51" s="6"/>
      <c r="L51" s="99">
        <v>1562482722</v>
      </c>
    </row>
    <row r="52" spans="1:17" ht="15" customHeight="1">
      <c r="B52" s="29"/>
      <c r="C52" s="201"/>
      <c r="D52" s="39"/>
      <c r="E52" s="34"/>
      <c r="F52" s="2"/>
      <c r="G52" s="2"/>
      <c r="H52" s="6"/>
      <c r="L52" s="2"/>
    </row>
    <row r="53" spans="1:17" ht="35.25" customHeight="1">
      <c r="B53" s="29"/>
      <c r="C53" s="108">
        <v>700670811</v>
      </c>
      <c r="D53" s="39" t="s">
        <v>65</v>
      </c>
      <c r="E53" s="34" t="s">
        <v>53</v>
      </c>
      <c r="F53" s="202">
        <v>661374411</v>
      </c>
      <c r="G53" s="203"/>
      <c r="H53" s="40">
        <v>0.96260000000000001</v>
      </c>
      <c r="L53" s="107">
        <f>L50-L51</f>
        <v>661374411</v>
      </c>
      <c r="M53" s="45"/>
      <c r="N53" s="44"/>
      <c r="O53" s="46"/>
      <c r="P53" s="46"/>
      <c r="Q53" s="2"/>
    </row>
    <row r="54" spans="1:17" ht="13.5" customHeight="1">
      <c r="B54" s="30"/>
      <c r="C54" s="36"/>
      <c r="D54" s="3"/>
      <c r="E54" s="24"/>
      <c r="F54" s="4"/>
      <c r="G54" s="4"/>
      <c r="H54" s="24"/>
      <c r="L54" s="44"/>
      <c r="M54" s="48"/>
      <c r="N54" s="47"/>
      <c r="O54" s="49"/>
      <c r="P54" s="49"/>
      <c r="Q54" s="2"/>
    </row>
    <row r="55" spans="1:17">
      <c r="B55" s="29"/>
      <c r="C55" s="200" t="s">
        <v>91</v>
      </c>
      <c r="D55" s="1"/>
      <c r="E55" s="6"/>
      <c r="F55" s="2"/>
      <c r="G55" s="2"/>
      <c r="H55" s="6"/>
      <c r="L55" s="44"/>
      <c r="M55" s="48"/>
      <c r="N55" s="47"/>
      <c r="O55" s="49"/>
      <c r="P55" s="49"/>
      <c r="Q55" s="2"/>
    </row>
    <row r="56" spans="1:17" ht="31.5" customHeight="1">
      <c r="B56" s="29"/>
      <c r="C56" s="204"/>
      <c r="D56" s="1"/>
      <c r="E56" s="6"/>
      <c r="F56" s="2"/>
      <c r="G56" s="2"/>
      <c r="H56" s="6"/>
      <c r="L56" s="44"/>
      <c r="M56" s="48"/>
      <c r="N56" s="47"/>
      <c r="O56" s="49"/>
      <c r="P56" s="49"/>
      <c r="Q56" s="2"/>
    </row>
    <row r="57" spans="1:17">
      <c r="B57" s="29" t="s">
        <v>29</v>
      </c>
      <c r="C57" s="201" t="s">
        <v>56</v>
      </c>
      <c r="D57" s="1"/>
      <c r="E57" s="6"/>
      <c r="F57" s="2"/>
      <c r="G57" s="2"/>
      <c r="H57" s="6"/>
      <c r="K57">
        <v>95.68</v>
      </c>
      <c r="L57" s="2"/>
      <c r="M57" s="2"/>
      <c r="N57" s="2"/>
      <c r="O57" s="2"/>
      <c r="P57" s="2"/>
      <c r="Q57" s="2"/>
    </row>
    <row r="58" spans="1:17" ht="15" customHeight="1">
      <c r="B58" s="29"/>
      <c r="C58" s="201"/>
      <c r="D58" s="39"/>
      <c r="E58" s="6"/>
      <c r="F58" s="2"/>
      <c r="G58" s="2"/>
      <c r="H58" s="6"/>
      <c r="K58">
        <v>89.36</v>
      </c>
      <c r="L58" s="50"/>
      <c r="M58" s="50"/>
      <c r="N58" s="50"/>
      <c r="O58" s="50"/>
      <c r="P58" s="50"/>
      <c r="Q58" s="2"/>
    </row>
    <row r="59" spans="1:17" ht="21.75" customHeight="1">
      <c r="B59" s="1"/>
      <c r="C59" s="108">
        <v>1707241222</v>
      </c>
      <c r="D59" s="109" t="s">
        <v>64</v>
      </c>
      <c r="E59" s="34" t="s">
        <v>53</v>
      </c>
      <c r="F59" s="202">
        <v>1562482722</v>
      </c>
      <c r="G59" s="203"/>
      <c r="H59" s="40">
        <f>F59/C59*100%</f>
        <v>0.91520911155693729</v>
      </c>
      <c r="K59">
        <v>100</v>
      </c>
      <c r="L59" s="2"/>
      <c r="M59" s="2"/>
      <c r="N59" s="2"/>
      <c r="O59" s="2"/>
      <c r="P59" s="2"/>
      <c r="Q59" s="2"/>
    </row>
    <row r="60" spans="1:17">
      <c r="B60" s="1"/>
      <c r="C60" s="37"/>
      <c r="D60" s="1"/>
      <c r="E60" s="6"/>
      <c r="F60" s="2"/>
      <c r="G60" s="2"/>
      <c r="H60" s="6"/>
      <c r="K60">
        <v>100</v>
      </c>
    </row>
    <row r="61" spans="1:17" ht="21" customHeight="1">
      <c r="B61" s="33" t="s">
        <v>57</v>
      </c>
      <c r="C61" s="38">
        <f>C53+C59</f>
        <v>2407912033</v>
      </c>
      <c r="D61" s="31"/>
      <c r="E61" s="32"/>
      <c r="F61" s="205">
        <f>SUM(F53:F60)</f>
        <v>2223857133</v>
      </c>
      <c r="G61" s="206"/>
      <c r="H61" s="41">
        <f>F61/C61*100%</f>
        <v>0.92356244851242042</v>
      </c>
      <c r="K61">
        <f>SUM(K57:K60)/4</f>
        <v>96.26</v>
      </c>
      <c r="L61" s="2"/>
    </row>
    <row r="62" spans="1:17">
      <c r="L62" s="49"/>
    </row>
    <row r="63" spans="1:17" ht="15.75">
      <c r="A63" s="16" t="s">
        <v>32</v>
      </c>
      <c r="B63" s="15" t="s">
        <v>33</v>
      </c>
      <c r="C63" s="15"/>
      <c r="F63" s="42"/>
      <c r="L63" s="48"/>
    </row>
    <row r="64" spans="1:17" ht="21" customHeight="1">
      <c r="A64" s="10"/>
      <c r="B64" s="10" t="s">
        <v>34</v>
      </c>
      <c r="C64" s="10"/>
      <c r="L64" s="51"/>
    </row>
    <row r="65" spans="1:12" ht="15.75">
      <c r="A65" s="10"/>
      <c r="B65" s="18" t="s">
        <v>35</v>
      </c>
      <c r="C65" s="10" t="s">
        <v>38</v>
      </c>
      <c r="L65" s="48"/>
    </row>
    <row r="66" spans="1:12" ht="15.75">
      <c r="A66" s="10"/>
      <c r="B66" s="18" t="s">
        <v>36</v>
      </c>
      <c r="C66" s="10" t="s">
        <v>37</v>
      </c>
    </row>
    <row r="67" spans="1:12" ht="15.75">
      <c r="B67" s="10" t="s">
        <v>66</v>
      </c>
      <c r="C67" s="10"/>
      <c r="L67" s="43">
        <f>SUM(L62:L66)/5</f>
        <v>0</v>
      </c>
    </row>
    <row r="69" spans="1:12">
      <c r="A69" s="56" t="s">
        <v>67</v>
      </c>
      <c r="B69" s="57" t="s">
        <v>68</v>
      </c>
      <c r="C69" s="57"/>
      <c r="D69" s="55"/>
      <c r="E69" s="55"/>
      <c r="F69" s="53"/>
      <c r="G69" s="53"/>
      <c r="H69" s="53"/>
      <c r="I69" s="53"/>
      <c r="J69" s="53"/>
    </row>
    <row r="70" spans="1:12">
      <c r="A70" s="55"/>
      <c r="B70" s="64" t="s">
        <v>71</v>
      </c>
      <c r="C70" s="55"/>
      <c r="D70" s="55"/>
      <c r="E70" s="55"/>
      <c r="F70" s="55"/>
      <c r="G70" s="53"/>
      <c r="H70" s="53"/>
      <c r="I70" s="53"/>
      <c r="J70" s="53"/>
    </row>
    <row r="71" spans="1:12" ht="18" customHeight="1">
      <c r="A71" s="55"/>
      <c r="B71" s="62" t="s">
        <v>27</v>
      </c>
      <c r="C71" s="207" t="s">
        <v>70</v>
      </c>
      <c r="D71" s="207"/>
      <c r="E71" s="207"/>
      <c r="F71" s="207"/>
      <c r="G71" s="53"/>
      <c r="H71" s="53"/>
      <c r="I71" s="53"/>
      <c r="J71" s="53"/>
    </row>
    <row r="72" spans="1:12" ht="18" customHeight="1">
      <c r="A72" s="55"/>
      <c r="B72" s="63" t="s">
        <v>29</v>
      </c>
      <c r="C72" s="208" t="s">
        <v>69</v>
      </c>
      <c r="D72" s="208"/>
      <c r="E72" s="208"/>
      <c r="F72" s="208"/>
      <c r="G72" s="53"/>
      <c r="H72" s="53"/>
      <c r="I72" s="53"/>
      <c r="J72" s="53"/>
    </row>
    <row r="73" spans="1:12" ht="35.25" customHeight="1">
      <c r="A73" s="55"/>
      <c r="B73" s="63" t="s">
        <v>31</v>
      </c>
      <c r="C73" s="209" t="s">
        <v>115</v>
      </c>
      <c r="D73" s="208"/>
      <c r="E73" s="208"/>
      <c r="F73" s="208"/>
      <c r="G73" s="208"/>
      <c r="H73" s="53"/>
      <c r="I73" s="53"/>
      <c r="J73" s="53"/>
    </row>
    <row r="74" spans="1:12" ht="61.5" customHeight="1">
      <c r="A74" s="55"/>
      <c r="B74" s="63" t="s">
        <v>32</v>
      </c>
      <c r="C74" s="209" t="s">
        <v>84</v>
      </c>
      <c r="D74" s="208"/>
      <c r="E74" s="208"/>
      <c r="F74" s="208"/>
      <c r="G74" s="208"/>
      <c r="H74" s="53"/>
      <c r="I74" s="53"/>
      <c r="J74" s="53"/>
    </row>
    <row r="75" spans="1:12" ht="16.5">
      <c r="A75" s="55"/>
      <c r="B75" s="64" t="s">
        <v>72</v>
      </c>
      <c r="C75" s="55"/>
      <c r="D75" s="58"/>
      <c r="E75" s="55"/>
      <c r="F75" s="53"/>
      <c r="G75" s="53"/>
      <c r="H75" s="53"/>
      <c r="I75" s="53"/>
      <c r="J75" s="53"/>
    </row>
    <row r="76" spans="1:12" ht="31.5" customHeight="1">
      <c r="A76" s="55"/>
      <c r="B76" s="59" t="s">
        <v>27</v>
      </c>
      <c r="C76" s="209" t="s">
        <v>73</v>
      </c>
      <c r="D76" s="209"/>
      <c r="E76" s="209"/>
      <c r="F76" s="209"/>
      <c r="G76" s="209"/>
      <c r="H76" s="53"/>
      <c r="I76" s="53"/>
      <c r="J76" s="53"/>
    </row>
    <row r="77" spans="1:12" ht="16.5" customHeight="1">
      <c r="A77" s="55"/>
      <c r="B77" s="60" t="s">
        <v>29</v>
      </c>
      <c r="C77" s="199" t="s">
        <v>74</v>
      </c>
      <c r="D77" s="199"/>
      <c r="E77" s="199"/>
      <c r="F77" s="199"/>
      <c r="G77" s="199"/>
      <c r="H77" s="53"/>
      <c r="I77" s="53"/>
      <c r="J77" s="53"/>
    </row>
    <row r="78" spans="1:12">
      <c r="A78" s="55"/>
      <c r="B78" s="60" t="s">
        <v>31</v>
      </c>
      <c r="C78" s="53" t="s">
        <v>75</v>
      </c>
      <c r="D78" s="55"/>
      <c r="E78" s="55"/>
      <c r="F78" s="53"/>
      <c r="G78" s="53"/>
      <c r="H78" s="53"/>
      <c r="I78" s="53"/>
      <c r="J78" s="53"/>
    </row>
    <row r="79" spans="1:12">
      <c r="A79" s="55"/>
      <c r="B79" s="60" t="s">
        <v>32</v>
      </c>
      <c r="C79" s="53" t="s">
        <v>76</v>
      </c>
      <c r="D79" s="55"/>
      <c r="E79" s="55"/>
      <c r="F79" s="53"/>
      <c r="G79" s="53"/>
      <c r="H79" s="53"/>
      <c r="I79" s="53"/>
      <c r="J79" s="53"/>
    </row>
    <row r="80" spans="1:12">
      <c r="A80" s="55"/>
      <c r="B80" s="61" t="s">
        <v>67</v>
      </c>
      <c r="C80" s="53" t="s">
        <v>80</v>
      </c>
      <c r="D80" s="55"/>
      <c r="E80" s="55"/>
      <c r="F80" s="53"/>
      <c r="G80" s="53"/>
      <c r="H80" s="53"/>
      <c r="I80" s="53"/>
      <c r="J80" s="53"/>
    </row>
    <row r="81" spans="1:10" ht="19.5" customHeight="1">
      <c r="A81" s="55"/>
      <c r="B81" s="65" t="s">
        <v>77</v>
      </c>
      <c r="C81" s="199" t="s">
        <v>81</v>
      </c>
      <c r="D81" s="199"/>
      <c r="E81" s="199"/>
      <c r="F81" s="199"/>
      <c r="G81" s="199"/>
      <c r="H81" s="53"/>
      <c r="I81" s="53"/>
      <c r="J81" s="53"/>
    </row>
    <row r="82" spans="1:10">
      <c r="A82" s="55"/>
      <c r="B82" s="61" t="s">
        <v>78</v>
      </c>
      <c r="C82" s="53" t="s">
        <v>82</v>
      </c>
      <c r="D82" s="55"/>
      <c r="E82" s="55"/>
      <c r="F82" s="53"/>
      <c r="G82" s="53"/>
      <c r="H82" s="53"/>
      <c r="I82" s="53"/>
      <c r="J82" s="53"/>
    </row>
    <row r="83" spans="1:10">
      <c r="A83" s="55"/>
      <c r="B83" s="61" t="s">
        <v>79</v>
      </c>
      <c r="C83" s="53" t="s">
        <v>83</v>
      </c>
      <c r="D83" s="55"/>
      <c r="E83" s="55"/>
      <c r="F83" s="53"/>
      <c r="G83" s="53"/>
      <c r="H83" s="53"/>
      <c r="I83" s="53"/>
      <c r="J83" s="53"/>
    </row>
    <row r="84" spans="1:10">
      <c r="A84" s="55"/>
      <c r="B84" s="55"/>
      <c r="C84" s="55"/>
      <c r="D84" s="55"/>
      <c r="E84" s="55"/>
      <c r="F84" s="53"/>
      <c r="G84" s="53"/>
      <c r="H84" s="53"/>
      <c r="I84" s="53"/>
      <c r="J84" s="53"/>
    </row>
    <row r="85" spans="1:10">
      <c r="A85" s="55"/>
      <c r="B85" s="55"/>
      <c r="C85" s="55"/>
      <c r="D85" s="55"/>
      <c r="E85" s="211" t="s">
        <v>116</v>
      </c>
      <c r="F85" s="211"/>
      <c r="G85" s="211"/>
      <c r="H85" s="110"/>
      <c r="I85" s="53"/>
      <c r="J85" s="53"/>
    </row>
    <row r="86" spans="1:10">
      <c r="A86" s="55"/>
      <c r="B86" s="55"/>
      <c r="C86" s="55"/>
      <c r="D86" s="55"/>
      <c r="E86" s="55"/>
      <c r="F86" s="53"/>
      <c r="G86" s="53"/>
      <c r="H86" s="53"/>
      <c r="I86" s="53"/>
      <c r="J86" s="53"/>
    </row>
    <row r="87" spans="1:10">
      <c r="A87" s="55"/>
      <c r="B87" s="55"/>
      <c r="C87" s="55"/>
      <c r="D87" s="55"/>
      <c r="E87" s="210" t="s">
        <v>85</v>
      </c>
      <c r="F87" s="210"/>
      <c r="G87" s="210"/>
      <c r="H87" s="111"/>
      <c r="I87" s="53"/>
      <c r="J87" s="53"/>
    </row>
    <row r="88" spans="1:10">
      <c r="A88" s="55"/>
      <c r="B88" s="55"/>
      <c r="C88" s="55"/>
      <c r="D88" s="55"/>
      <c r="E88" s="210" t="s">
        <v>86</v>
      </c>
      <c r="F88" s="210"/>
      <c r="G88" s="210"/>
      <c r="H88" s="111"/>
      <c r="I88" s="53"/>
      <c r="J88" s="53"/>
    </row>
    <row r="89" spans="1:10">
      <c r="A89" s="55"/>
      <c r="B89" s="55"/>
      <c r="C89" s="55"/>
      <c r="D89" s="55"/>
      <c r="E89" s="210" t="s">
        <v>87</v>
      </c>
      <c r="F89" s="210"/>
      <c r="G89" s="210"/>
      <c r="H89" s="111"/>
      <c r="I89" s="53"/>
      <c r="J89" s="53"/>
    </row>
    <row r="90" spans="1:10">
      <c r="A90" s="55"/>
      <c r="B90" s="55"/>
      <c r="C90" s="55"/>
      <c r="D90" s="55"/>
      <c r="E90" s="55"/>
      <c r="F90" s="66"/>
      <c r="G90" s="66"/>
      <c r="H90" s="66"/>
      <c r="I90" s="53"/>
      <c r="J90" s="53"/>
    </row>
    <row r="91" spans="1:10">
      <c r="A91" s="55"/>
      <c r="B91" s="55"/>
      <c r="C91" s="55"/>
      <c r="D91" s="55"/>
      <c r="E91" s="55"/>
      <c r="F91" s="66"/>
      <c r="G91" s="53"/>
      <c r="H91" s="53"/>
      <c r="I91" s="53"/>
      <c r="J91" s="53"/>
    </row>
    <row r="92" spans="1:10">
      <c r="A92" s="55"/>
      <c r="B92" s="55"/>
      <c r="C92" s="55"/>
      <c r="D92" s="55"/>
      <c r="E92" s="55"/>
      <c r="F92" s="69"/>
      <c r="G92" s="53"/>
      <c r="H92" s="53"/>
      <c r="I92" s="53"/>
      <c r="J92" s="53"/>
    </row>
    <row r="93" spans="1:10">
      <c r="F93" s="67"/>
      <c r="G93" s="53"/>
      <c r="H93" s="53"/>
    </row>
    <row r="94" spans="1:10">
      <c r="E94" s="212" t="s">
        <v>88</v>
      </c>
      <c r="F94" s="212"/>
      <c r="G94" s="212"/>
      <c r="H94" s="112"/>
    </row>
    <row r="95" spans="1:10">
      <c r="E95" s="210" t="s">
        <v>89</v>
      </c>
      <c r="F95" s="210"/>
      <c r="G95" s="210"/>
      <c r="H95" s="111"/>
    </row>
  </sheetData>
  <mergeCells count="71">
    <mergeCell ref="H26:H27"/>
    <mergeCell ref="B20:B22"/>
    <mergeCell ref="C20:C22"/>
    <mergeCell ref="D20:D22"/>
    <mergeCell ref="B16:B17"/>
    <mergeCell ref="B18:B19"/>
    <mergeCell ref="E26:E27"/>
    <mergeCell ref="F26:F27"/>
    <mergeCell ref="G26:G27"/>
    <mergeCell ref="B26:B27"/>
    <mergeCell ref="C26:C27"/>
    <mergeCell ref="D26:D27"/>
    <mergeCell ref="H16:H17"/>
    <mergeCell ref="H18:H19"/>
    <mergeCell ref="G20:G22"/>
    <mergeCell ref="H20:H22"/>
    <mergeCell ref="H13:H14"/>
    <mergeCell ref="B13:B14"/>
    <mergeCell ref="C13:C14"/>
    <mergeCell ref="D13:D14"/>
    <mergeCell ref="E13:E14"/>
    <mergeCell ref="F13:F14"/>
    <mergeCell ref="G13:G14"/>
    <mergeCell ref="F53:G53"/>
    <mergeCell ref="B38:B42"/>
    <mergeCell ref="C38:C42"/>
    <mergeCell ref="D38:D42"/>
    <mergeCell ref="B29:B30"/>
    <mergeCell ref="C29:C30"/>
    <mergeCell ref="D29:D30"/>
    <mergeCell ref="E94:G94"/>
    <mergeCell ref="C72:F72"/>
    <mergeCell ref="C71:F71"/>
    <mergeCell ref="C73:G73"/>
    <mergeCell ref="C74:G74"/>
    <mergeCell ref="C76:G76"/>
    <mergeCell ref="C81:G81"/>
    <mergeCell ref="E85:G85"/>
    <mergeCell ref="E87:G87"/>
    <mergeCell ref="E88:G88"/>
    <mergeCell ref="E89:G89"/>
    <mergeCell ref="C77:G77"/>
    <mergeCell ref="H48:H49"/>
    <mergeCell ref="B49:C49"/>
    <mergeCell ref="E95:G95"/>
    <mergeCell ref="D31:D37"/>
    <mergeCell ref="C45:G45"/>
    <mergeCell ref="C57:C58"/>
    <mergeCell ref="F59:G59"/>
    <mergeCell ref="F61:G61"/>
    <mergeCell ref="B48:C48"/>
    <mergeCell ref="D48:E48"/>
    <mergeCell ref="F48:G49"/>
    <mergeCell ref="C50:C52"/>
    <mergeCell ref="C55:C56"/>
    <mergeCell ref="E38:E40"/>
    <mergeCell ref="B31:B37"/>
    <mergeCell ref="C31:C37"/>
    <mergeCell ref="C23:G23"/>
    <mergeCell ref="D16:D17"/>
    <mergeCell ref="C16:C17"/>
    <mergeCell ref="C18:C19"/>
    <mergeCell ref="D18:D19"/>
    <mergeCell ref="E18:E19"/>
    <mergeCell ref="E16:E17"/>
    <mergeCell ref="F16:F17"/>
    <mergeCell ref="G16:G17"/>
    <mergeCell ref="F18:F19"/>
    <mergeCell ref="G18:G19"/>
    <mergeCell ref="E20:E22"/>
    <mergeCell ref="F20:F22"/>
  </mergeCells>
  <pageMargins left="0.70866141732283472" right="0.43307086614173229" top="0.6692913385826772" bottom="0.74803149606299213" header="0.31496062992125984" footer="0.31496062992125984"/>
  <pageSetup paperSize="5" scale="75" orientation="portrait" horizontalDpi="4294967294" verticalDpi="0" r:id="rId1"/>
  <rowBreaks count="1" manualBreakCount="1">
    <brk id="45" max="1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87"/>
  <sheetViews>
    <sheetView view="pageBreakPreview" topLeftCell="A45" zoomScale="130" zoomScaleNormal="100" zoomScaleSheetLayoutView="130" workbookViewId="0">
      <selection activeCell="F55" sqref="F55"/>
    </sheetView>
  </sheetViews>
  <sheetFormatPr defaultRowHeight="15"/>
  <cols>
    <col min="1" max="1" width="4" customWidth="1"/>
    <col min="2" max="2" width="5.42578125" customWidth="1"/>
    <col min="3" max="3" width="25.28515625" customWidth="1"/>
    <col min="4" max="4" width="27.85546875" customWidth="1"/>
    <col min="5" max="5" width="13" customWidth="1"/>
    <col min="6" max="6" width="13.7109375" customWidth="1"/>
    <col min="7" max="7" width="13" customWidth="1"/>
    <col min="8" max="8" width="16.5703125" customWidth="1"/>
    <col min="12" max="12" width="15" customWidth="1"/>
  </cols>
  <sheetData>
    <row r="1" spans="1:8" ht="15.75">
      <c r="F1" s="10" t="s">
        <v>23</v>
      </c>
      <c r="G1" s="10"/>
      <c r="H1" s="10"/>
    </row>
    <row r="2" spans="1:8" ht="15.75">
      <c r="F2" s="10" t="s">
        <v>26</v>
      </c>
      <c r="G2" s="10"/>
      <c r="H2" s="10"/>
    </row>
    <row r="3" spans="1:8" ht="15.75">
      <c r="F3" s="10" t="s">
        <v>25</v>
      </c>
      <c r="G3" s="10"/>
      <c r="H3" s="10"/>
    </row>
    <row r="4" spans="1:8" ht="15.75">
      <c r="A4" s="10"/>
      <c r="B4" s="10"/>
      <c r="C4" s="10"/>
      <c r="D4" s="10"/>
      <c r="E4" s="10"/>
      <c r="F4" s="12" t="s">
        <v>24</v>
      </c>
      <c r="G4" s="10"/>
      <c r="H4" s="10"/>
    </row>
    <row r="5" spans="1:8" ht="15.75">
      <c r="A5" s="10"/>
      <c r="B5" s="10"/>
      <c r="C5" s="10"/>
      <c r="D5" s="10"/>
      <c r="E5" s="10"/>
      <c r="F5" s="10"/>
      <c r="G5" s="10"/>
      <c r="H5" s="10"/>
    </row>
    <row r="6" spans="1:8" ht="15.75">
      <c r="A6" s="10" t="s">
        <v>13</v>
      </c>
      <c r="B6" s="10"/>
      <c r="C6" s="10"/>
      <c r="D6" s="11" t="s">
        <v>18</v>
      </c>
      <c r="E6" s="10"/>
      <c r="F6" s="10"/>
      <c r="G6" s="10"/>
      <c r="H6" s="10"/>
    </row>
    <row r="7" spans="1:8" ht="15.75">
      <c r="A7" s="10" t="s">
        <v>14</v>
      </c>
      <c r="B7" s="10"/>
      <c r="C7" s="10"/>
      <c r="D7" s="11" t="s">
        <v>19</v>
      </c>
      <c r="E7" s="10"/>
      <c r="F7" s="10"/>
      <c r="G7" s="10"/>
      <c r="H7" s="10"/>
    </row>
    <row r="8" spans="1:8" ht="15.75">
      <c r="A8" s="10" t="s">
        <v>15</v>
      </c>
      <c r="B8" s="10"/>
      <c r="C8" s="10"/>
      <c r="D8" s="11" t="s">
        <v>20</v>
      </c>
      <c r="E8" s="10"/>
      <c r="F8" s="10"/>
      <c r="G8" s="10"/>
      <c r="H8" s="10"/>
    </row>
    <row r="9" spans="1:8" ht="15.75">
      <c r="A9" s="10" t="s">
        <v>16</v>
      </c>
      <c r="B9" s="10"/>
      <c r="C9" s="10"/>
      <c r="D9" s="11" t="s">
        <v>21</v>
      </c>
      <c r="E9" s="10"/>
      <c r="F9" s="10"/>
      <c r="G9" s="10"/>
      <c r="H9" s="10"/>
    </row>
    <row r="10" spans="1:8" ht="15.75">
      <c r="A10" s="10" t="s">
        <v>17</v>
      </c>
      <c r="B10" s="10"/>
      <c r="C10" s="10"/>
      <c r="D10" s="11" t="s">
        <v>22</v>
      </c>
      <c r="E10" s="10"/>
      <c r="F10" s="10"/>
      <c r="G10" s="10"/>
      <c r="H10" s="10"/>
    </row>
    <row r="11" spans="1:8" ht="13.5" customHeight="1">
      <c r="A11" s="10"/>
      <c r="B11" s="10"/>
      <c r="C11" s="10"/>
      <c r="D11" s="10"/>
      <c r="E11" s="10"/>
      <c r="F11" s="10"/>
      <c r="G11" s="10"/>
      <c r="H11" s="10"/>
    </row>
    <row r="12" spans="1:8" ht="22.5" customHeight="1">
      <c r="A12" s="13" t="s">
        <v>27</v>
      </c>
      <c r="B12" s="14" t="s">
        <v>28</v>
      </c>
      <c r="C12" s="15"/>
      <c r="D12" s="10"/>
      <c r="E12" s="10"/>
      <c r="F12" s="10"/>
      <c r="G12" s="10"/>
      <c r="H12" s="10"/>
    </row>
    <row r="13" spans="1:8">
      <c r="B13" s="165" t="s">
        <v>0</v>
      </c>
      <c r="C13" s="150" t="s">
        <v>1</v>
      </c>
      <c r="D13" s="150" t="s">
        <v>2</v>
      </c>
      <c r="E13" s="150" t="s">
        <v>47</v>
      </c>
      <c r="F13" s="150" t="s">
        <v>48</v>
      </c>
      <c r="G13" s="150" t="s">
        <v>3</v>
      </c>
      <c r="H13" s="150" t="s">
        <v>4</v>
      </c>
    </row>
    <row r="14" spans="1:8" ht="24" customHeight="1">
      <c r="B14" s="166"/>
      <c r="C14" s="151"/>
      <c r="D14" s="151"/>
      <c r="E14" s="151"/>
      <c r="F14" s="151"/>
      <c r="G14" s="151"/>
      <c r="H14" s="151"/>
    </row>
    <row r="15" spans="1:8" ht="64.5" customHeight="1">
      <c r="B15" s="20"/>
      <c r="C15" s="21" t="s">
        <v>40</v>
      </c>
      <c r="D15" s="22"/>
      <c r="E15" s="22"/>
      <c r="F15" s="22"/>
      <c r="G15" s="22"/>
      <c r="H15" s="22"/>
    </row>
    <row r="16" spans="1:8" ht="34.5" customHeight="1">
      <c r="B16" s="152" t="s">
        <v>27</v>
      </c>
      <c r="C16" s="154" t="s">
        <v>39</v>
      </c>
      <c r="D16" s="156" t="s">
        <v>43</v>
      </c>
      <c r="E16" s="158">
        <v>0</v>
      </c>
      <c r="F16" s="168">
        <v>0</v>
      </c>
      <c r="G16" s="161">
        <v>0</v>
      </c>
      <c r="H16" s="161">
        <v>0</v>
      </c>
    </row>
    <row r="17" spans="1:12" ht="29.25" customHeight="1">
      <c r="B17" s="153"/>
      <c r="C17" s="155"/>
      <c r="D17" s="155"/>
      <c r="E17" s="157"/>
      <c r="F17" s="178"/>
      <c r="G17" s="178"/>
      <c r="H17" s="178"/>
    </row>
    <row r="18" spans="1:12" ht="31.5" customHeight="1">
      <c r="B18" s="179" t="s">
        <v>29</v>
      </c>
      <c r="C18" s="156" t="s">
        <v>41</v>
      </c>
      <c r="D18" s="156" t="s">
        <v>44</v>
      </c>
      <c r="E18" s="158" t="s">
        <v>102</v>
      </c>
      <c r="F18" s="175">
        <v>1</v>
      </c>
      <c r="G18" s="161">
        <v>2021</v>
      </c>
      <c r="H18" s="163">
        <v>16295000</v>
      </c>
    </row>
    <row r="19" spans="1:12" ht="34.5" customHeight="1">
      <c r="B19" s="153"/>
      <c r="C19" s="157"/>
      <c r="D19" s="155"/>
      <c r="E19" s="174"/>
      <c r="F19" s="177"/>
      <c r="G19" s="178"/>
      <c r="H19" s="167"/>
    </row>
    <row r="20" spans="1:12" ht="36.75" customHeight="1">
      <c r="B20" s="168" t="s">
        <v>31</v>
      </c>
      <c r="C20" s="156" t="s">
        <v>42</v>
      </c>
      <c r="D20" s="156" t="s">
        <v>45</v>
      </c>
      <c r="E20" s="158" t="s">
        <v>104</v>
      </c>
      <c r="F20" s="175">
        <v>1</v>
      </c>
      <c r="G20" s="161">
        <v>2021</v>
      </c>
      <c r="H20" s="163">
        <v>867250000</v>
      </c>
      <c r="L20" s="99">
        <v>1120095000</v>
      </c>
    </row>
    <row r="21" spans="1:12" ht="21.75" customHeight="1">
      <c r="B21" s="169"/>
      <c r="C21" s="154"/>
      <c r="D21" s="154"/>
      <c r="E21" s="173"/>
      <c r="F21" s="176"/>
      <c r="G21" s="162"/>
      <c r="H21" s="164"/>
      <c r="L21" s="99">
        <v>100000000</v>
      </c>
    </row>
    <row r="22" spans="1:12" ht="21" customHeight="1">
      <c r="B22" s="73"/>
      <c r="C22" s="72"/>
      <c r="D22" s="72"/>
      <c r="E22" s="173"/>
      <c r="F22" s="74"/>
      <c r="G22" s="75"/>
      <c r="H22" s="76"/>
      <c r="L22" s="99"/>
    </row>
    <row r="23" spans="1:12" ht="17.25" customHeight="1">
      <c r="B23" s="32"/>
      <c r="C23" s="181" t="s">
        <v>95</v>
      </c>
      <c r="D23" s="182"/>
      <c r="E23" s="182"/>
      <c r="F23" s="182"/>
      <c r="G23" s="183"/>
      <c r="H23" s="98">
        <f>SUM(H16:H22)</f>
        <v>883545000</v>
      </c>
    </row>
    <row r="25" spans="1:12" ht="21" customHeight="1">
      <c r="A25" s="17" t="s">
        <v>29</v>
      </c>
      <c r="B25" s="14" t="s">
        <v>30</v>
      </c>
      <c r="C25" s="14"/>
      <c r="L25" s="100">
        <f>SUM(L20:L24)</f>
        <v>1220095000</v>
      </c>
    </row>
    <row r="26" spans="1:12" ht="29.25" customHeight="1">
      <c r="B26" s="165" t="s">
        <v>0</v>
      </c>
      <c r="C26" s="150" t="s">
        <v>1</v>
      </c>
      <c r="D26" s="150" t="s">
        <v>2</v>
      </c>
      <c r="E26" s="150" t="s">
        <v>47</v>
      </c>
      <c r="F26" s="150" t="s">
        <v>49</v>
      </c>
      <c r="G26" s="150" t="s">
        <v>3</v>
      </c>
      <c r="H26" s="150" t="s">
        <v>5</v>
      </c>
    </row>
    <row r="27" spans="1:12" ht="22.5" customHeight="1">
      <c r="B27" s="166"/>
      <c r="C27" s="151"/>
      <c r="D27" s="151"/>
      <c r="E27" s="151"/>
      <c r="F27" s="151"/>
      <c r="G27" s="151"/>
      <c r="H27" s="151"/>
    </row>
    <row r="28" spans="1:12" ht="64.5" customHeight="1">
      <c r="B28" s="20"/>
      <c r="C28" s="21" t="s">
        <v>40</v>
      </c>
      <c r="D28" s="22"/>
      <c r="E28" s="22"/>
      <c r="F28" s="5"/>
      <c r="G28" s="5"/>
      <c r="H28" s="5"/>
    </row>
    <row r="29" spans="1:12" ht="26.25" customHeight="1">
      <c r="B29" s="152" t="s">
        <v>27</v>
      </c>
      <c r="C29" s="154" t="s">
        <v>39</v>
      </c>
      <c r="D29" s="156" t="s">
        <v>43</v>
      </c>
      <c r="E29" s="168">
        <v>0</v>
      </c>
      <c r="F29" s="168">
        <v>0</v>
      </c>
      <c r="G29" s="161">
        <v>0</v>
      </c>
      <c r="H29" s="161">
        <v>0</v>
      </c>
    </row>
    <row r="30" spans="1:12" ht="34.5" customHeight="1">
      <c r="B30" s="153"/>
      <c r="C30" s="155"/>
      <c r="D30" s="155"/>
      <c r="E30" s="178"/>
      <c r="F30" s="178"/>
      <c r="G30" s="178"/>
      <c r="H30" s="178"/>
    </row>
    <row r="31" spans="1:12" ht="24.75" customHeight="1">
      <c r="B31" s="179" t="s">
        <v>29</v>
      </c>
      <c r="C31" s="156" t="s">
        <v>41</v>
      </c>
      <c r="D31" s="156" t="s">
        <v>44</v>
      </c>
      <c r="E31" s="7" t="s">
        <v>46</v>
      </c>
      <c r="F31" s="175">
        <v>1</v>
      </c>
      <c r="G31" s="161">
        <v>2021</v>
      </c>
      <c r="H31" s="7">
        <v>0</v>
      </c>
    </row>
    <row r="32" spans="1:12" ht="24.75" customHeight="1">
      <c r="B32" s="153"/>
      <c r="C32" s="157"/>
      <c r="D32" s="155"/>
      <c r="E32" s="28" t="s">
        <v>52</v>
      </c>
      <c r="F32" s="178"/>
      <c r="G32" s="178"/>
      <c r="H32" s="149"/>
    </row>
    <row r="33" spans="1:8" ht="27.75" customHeight="1">
      <c r="B33" s="168" t="s">
        <v>31</v>
      </c>
      <c r="C33" s="156" t="s">
        <v>42</v>
      </c>
      <c r="D33" s="156" t="s">
        <v>45</v>
      </c>
      <c r="E33" s="27" t="s">
        <v>50</v>
      </c>
      <c r="F33" s="223" t="s">
        <v>54</v>
      </c>
      <c r="G33" s="162">
        <v>2021</v>
      </c>
      <c r="H33" s="163">
        <v>773140000</v>
      </c>
    </row>
    <row r="34" spans="1:8" ht="33" customHeight="1">
      <c r="B34" s="169"/>
      <c r="C34" s="154"/>
      <c r="D34" s="154"/>
      <c r="E34" s="26" t="s">
        <v>51</v>
      </c>
      <c r="F34" s="224"/>
      <c r="G34" s="162"/>
      <c r="H34" s="167"/>
    </row>
    <row r="35" spans="1:8" ht="15" customHeight="1">
      <c r="B35" s="32"/>
      <c r="C35" s="181" t="s">
        <v>106</v>
      </c>
      <c r="D35" s="182"/>
      <c r="E35" s="182"/>
      <c r="F35" s="182"/>
      <c r="G35" s="183"/>
      <c r="H35" s="98">
        <f>SUM(H18:H32)</f>
        <v>1767090000</v>
      </c>
    </row>
    <row r="37" spans="1:8" ht="19.5" customHeight="1">
      <c r="A37" s="17" t="s">
        <v>31</v>
      </c>
      <c r="B37" s="14" t="s">
        <v>6</v>
      </c>
      <c r="C37" s="14"/>
    </row>
    <row r="38" spans="1:8" ht="15.75">
      <c r="B38" s="189" t="s">
        <v>6</v>
      </c>
      <c r="C38" s="190"/>
      <c r="D38" s="191" t="s">
        <v>8</v>
      </c>
      <c r="E38" s="192"/>
      <c r="F38" s="193" t="s">
        <v>11</v>
      </c>
      <c r="G38" s="194"/>
      <c r="H38" s="150" t="s">
        <v>12</v>
      </c>
    </row>
    <row r="39" spans="1:8" ht="26.25" customHeight="1">
      <c r="B39" s="197" t="s">
        <v>7</v>
      </c>
      <c r="C39" s="198"/>
      <c r="D39" s="9" t="s">
        <v>9</v>
      </c>
      <c r="E39" s="8" t="s">
        <v>10</v>
      </c>
      <c r="F39" s="195"/>
      <c r="G39" s="196"/>
      <c r="H39" s="151"/>
    </row>
    <row r="40" spans="1:8">
      <c r="B40" s="29" t="s">
        <v>27</v>
      </c>
      <c r="C40" s="200" t="s">
        <v>55</v>
      </c>
      <c r="D40" s="1"/>
      <c r="E40" s="6"/>
      <c r="F40" s="2"/>
      <c r="G40" s="2"/>
      <c r="H40" s="6"/>
    </row>
    <row r="41" spans="1:8">
      <c r="B41" s="29"/>
      <c r="C41" s="201"/>
      <c r="D41" s="1"/>
      <c r="E41" s="6"/>
      <c r="F41" s="220"/>
      <c r="G41" s="221"/>
      <c r="H41" s="6"/>
    </row>
    <row r="42" spans="1:8" ht="15" customHeight="1">
      <c r="B42" s="29"/>
      <c r="C42" s="201"/>
      <c r="D42" s="39"/>
      <c r="E42" s="34"/>
      <c r="F42" s="2"/>
      <c r="G42" s="2"/>
      <c r="H42" s="6"/>
    </row>
    <row r="43" spans="1:8" ht="30">
      <c r="B43" s="29"/>
      <c r="C43" s="35">
        <v>3159739758</v>
      </c>
      <c r="D43" s="39" t="s">
        <v>58</v>
      </c>
      <c r="E43" s="34" t="s">
        <v>53</v>
      </c>
      <c r="F43" s="202">
        <v>2422293756</v>
      </c>
      <c r="G43" s="203"/>
      <c r="H43" s="40">
        <f>F43/C43*100%</f>
        <v>0.76661179132461954</v>
      </c>
    </row>
    <row r="44" spans="1:8">
      <c r="B44" s="30"/>
      <c r="C44" s="36"/>
      <c r="D44" s="3"/>
      <c r="E44" s="19"/>
      <c r="F44" s="4"/>
      <c r="G44" s="4"/>
      <c r="H44" s="19"/>
    </row>
    <row r="45" spans="1:8">
      <c r="B45" s="29" t="s">
        <v>29</v>
      </c>
      <c r="C45" s="200" t="s">
        <v>56</v>
      </c>
      <c r="D45" s="1"/>
      <c r="E45" s="6"/>
      <c r="F45" s="2"/>
      <c r="G45" s="2"/>
      <c r="H45" s="6"/>
    </row>
    <row r="46" spans="1:8" ht="15" customHeight="1">
      <c r="B46" s="29"/>
      <c r="C46" s="201"/>
      <c r="D46" s="39"/>
      <c r="E46" s="6"/>
      <c r="F46" s="2"/>
      <c r="G46" s="2"/>
      <c r="H46" s="6"/>
    </row>
    <row r="47" spans="1:8" ht="30">
      <c r="B47" s="1"/>
      <c r="C47" s="35">
        <f>H23</f>
        <v>883545000</v>
      </c>
      <c r="D47" s="39" t="s">
        <v>58</v>
      </c>
      <c r="E47" s="34" t="s">
        <v>53</v>
      </c>
      <c r="F47" s="202">
        <v>682310000</v>
      </c>
      <c r="G47" s="203"/>
      <c r="H47" s="40">
        <f>F47/C47*100%</f>
        <v>0.77224136857771819</v>
      </c>
    </row>
    <row r="48" spans="1:8">
      <c r="B48" s="1"/>
      <c r="C48" s="114"/>
      <c r="D48" s="1"/>
      <c r="E48" s="6"/>
      <c r="F48" s="2"/>
      <c r="G48" s="2"/>
      <c r="H48" s="6"/>
    </row>
    <row r="49" spans="1:9" ht="21" customHeight="1">
      <c r="B49" s="33" t="s">
        <v>57</v>
      </c>
      <c r="C49" s="38">
        <f>SUM(C43:C48)</f>
        <v>4043284758</v>
      </c>
      <c r="D49" s="31"/>
      <c r="E49" s="32"/>
      <c r="F49" s="205">
        <f>SUM(F43:F48)</f>
        <v>3104603756</v>
      </c>
      <c r="G49" s="206"/>
      <c r="H49" s="41">
        <f>F49/C49*100%</f>
        <v>0.7678419754773057</v>
      </c>
    </row>
    <row r="50" spans="1:9">
      <c r="C50" s="99"/>
    </row>
    <row r="51" spans="1:9" ht="15.75">
      <c r="A51" s="16" t="s">
        <v>32</v>
      </c>
      <c r="B51" s="15" t="s">
        <v>33</v>
      </c>
      <c r="C51" s="15"/>
      <c r="D51" s="99"/>
    </row>
    <row r="52" spans="1:9" ht="21" customHeight="1">
      <c r="A52" s="10"/>
      <c r="B52" s="10" t="s">
        <v>34</v>
      </c>
      <c r="C52" s="10"/>
      <c r="D52" s="115"/>
    </row>
    <row r="53" spans="1:9" ht="15.75">
      <c r="A53" s="10"/>
      <c r="B53" s="18" t="s">
        <v>35</v>
      </c>
      <c r="C53" s="10" t="s">
        <v>38</v>
      </c>
      <c r="D53" s="99"/>
    </row>
    <row r="54" spans="1:9" ht="15.75">
      <c r="A54" s="10"/>
      <c r="B54" s="18" t="s">
        <v>36</v>
      </c>
      <c r="C54" s="10" t="s">
        <v>37</v>
      </c>
    </row>
    <row r="55" spans="1:9" ht="15.75">
      <c r="B55" s="10" t="s">
        <v>66</v>
      </c>
      <c r="C55" s="10"/>
      <c r="D55" s="115"/>
    </row>
    <row r="58" spans="1:9">
      <c r="A58" s="53"/>
      <c r="B58" s="53"/>
      <c r="C58" s="53"/>
      <c r="D58" s="53"/>
      <c r="E58" s="53"/>
      <c r="F58" s="53"/>
      <c r="G58" s="53"/>
      <c r="H58" s="53"/>
      <c r="I58" s="53"/>
    </row>
    <row r="59" spans="1:9">
      <c r="A59" s="56" t="s">
        <v>67</v>
      </c>
      <c r="B59" s="57" t="s">
        <v>68</v>
      </c>
      <c r="C59" s="57"/>
      <c r="D59" s="55"/>
      <c r="E59" s="55"/>
      <c r="F59" s="53"/>
      <c r="G59" s="53"/>
      <c r="H59" s="53"/>
      <c r="I59" s="53"/>
    </row>
    <row r="60" spans="1:9">
      <c r="A60" s="55"/>
      <c r="B60" s="64" t="s">
        <v>71</v>
      </c>
      <c r="C60" s="55"/>
      <c r="D60" s="55"/>
      <c r="E60" s="55"/>
      <c r="F60" s="55"/>
      <c r="G60" s="53"/>
      <c r="H60" s="53"/>
      <c r="I60" s="53"/>
    </row>
    <row r="61" spans="1:9">
      <c r="A61" s="55"/>
      <c r="B61" s="62" t="s">
        <v>27</v>
      </c>
      <c r="C61" s="122" t="s">
        <v>70</v>
      </c>
      <c r="D61" s="122"/>
      <c r="E61" s="122"/>
      <c r="F61" s="122"/>
      <c r="G61" s="53"/>
      <c r="H61" s="53"/>
      <c r="I61" s="53"/>
    </row>
    <row r="62" spans="1:9" ht="15" customHeight="1">
      <c r="A62" s="55"/>
      <c r="B62" s="63" t="s">
        <v>29</v>
      </c>
      <c r="C62" s="219" t="s">
        <v>69</v>
      </c>
      <c r="D62" s="219"/>
      <c r="E62" s="219"/>
      <c r="F62" s="219"/>
      <c r="G62" s="219"/>
      <c r="H62" s="53"/>
      <c r="I62" s="53"/>
    </row>
    <row r="63" spans="1:9" ht="33" customHeight="1">
      <c r="A63" s="55"/>
      <c r="B63" s="63" t="s">
        <v>31</v>
      </c>
      <c r="C63" s="209" t="s">
        <v>105</v>
      </c>
      <c r="D63" s="208"/>
      <c r="E63" s="208"/>
      <c r="F63" s="208"/>
      <c r="G63" s="208"/>
      <c r="H63" s="53"/>
      <c r="I63" s="53"/>
    </row>
    <row r="64" spans="1:9" ht="33.75" customHeight="1">
      <c r="A64" s="55"/>
      <c r="B64" s="63" t="s">
        <v>32</v>
      </c>
      <c r="C64" s="208" t="s">
        <v>84</v>
      </c>
      <c r="D64" s="208"/>
      <c r="E64" s="208"/>
      <c r="F64" s="208"/>
      <c r="G64" s="208"/>
      <c r="H64" s="53"/>
      <c r="I64" s="53"/>
    </row>
    <row r="65" spans="1:9" ht="16.5">
      <c r="A65" s="55"/>
      <c r="B65" s="64" t="s">
        <v>72</v>
      </c>
      <c r="C65" s="55"/>
      <c r="D65" s="58"/>
      <c r="E65" s="55"/>
      <c r="F65" s="53"/>
      <c r="G65" s="53"/>
      <c r="H65" s="53"/>
      <c r="I65" s="53"/>
    </row>
    <row r="66" spans="1:9" ht="27" customHeight="1">
      <c r="A66" s="55"/>
      <c r="B66" s="59" t="s">
        <v>27</v>
      </c>
      <c r="C66" s="209" t="s">
        <v>73</v>
      </c>
      <c r="D66" s="209"/>
      <c r="E66" s="209"/>
      <c r="F66" s="209"/>
      <c r="G66" s="209"/>
      <c r="H66" s="53"/>
      <c r="I66" s="53"/>
    </row>
    <row r="67" spans="1:9" ht="15" customHeight="1">
      <c r="A67" s="55"/>
      <c r="B67" s="60" t="s">
        <v>29</v>
      </c>
      <c r="C67" s="199" t="s">
        <v>74</v>
      </c>
      <c r="D67" s="199"/>
      <c r="E67" s="199"/>
      <c r="F67" s="199"/>
      <c r="G67" s="199"/>
      <c r="H67" s="53"/>
      <c r="I67" s="53"/>
    </row>
    <row r="68" spans="1:9">
      <c r="A68" s="55"/>
      <c r="B68" s="60" t="s">
        <v>31</v>
      </c>
      <c r="C68" s="218" t="s">
        <v>75</v>
      </c>
      <c r="D68" s="218"/>
      <c r="E68" s="218"/>
      <c r="F68" s="218"/>
      <c r="G68" s="218"/>
      <c r="H68" s="53"/>
      <c r="I68" s="53"/>
    </row>
    <row r="69" spans="1:9">
      <c r="A69" s="55"/>
      <c r="B69" s="60" t="s">
        <v>32</v>
      </c>
      <c r="C69" s="218" t="s">
        <v>76</v>
      </c>
      <c r="D69" s="218"/>
      <c r="E69" s="218"/>
      <c r="F69" s="218"/>
      <c r="G69" s="218"/>
      <c r="H69" s="53"/>
      <c r="I69" s="53"/>
    </row>
    <row r="70" spans="1:9">
      <c r="A70" s="55"/>
      <c r="B70" s="61" t="s">
        <v>67</v>
      </c>
      <c r="C70" s="218" t="s">
        <v>80</v>
      </c>
      <c r="D70" s="218"/>
      <c r="E70" s="218"/>
      <c r="F70" s="218"/>
      <c r="G70" s="218"/>
      <c r="H70" s="53"/>
      <c r="I70" s="53"/>
    </row>
    <row r="71" spans="1:9" ht="15" customHeight="1">
      <c r="A71" s="55"/>
      <c r="B71" s="65" t="s">
        <v>77</v>
      </c>
      <c r="C71" s="209" t="s">
        <v>81</v>
      </c>
      <c r="D71" s="209"/>
      <c r="E71" s="209"/>
      <c r="F71" s="209"/>
      <c r="G71" s="209"/>
      <c r="H71" s="53"/>
      <c r="I71" s="53"/>
    </row>
    <row r="72" spans="1:9">
      <c r="A72" s="55"/>
      <c r="B72" s="61" t="s">
        <v>78</v>
      </c>
      <c r="C72" s="222" t="s">
        <v>82</v>
      </c>
      <c r="D72" s="222"/>
      <c r="E72" s="222"/>
      <c r="F72" s="222"/>
      <c r="G72" s="222"/>
      <c r="H72" s="53"/>
      <c r="I72" s="53"/>
    </row>
    <row r="73" spans="1:9">
      <c r="A73" s="55"/>
      <c r="B73" s="61" t="s">
        <v>79</v>
      </c>
      <c r="C73" s="218" t="s">
        <v>83</v>
      </c>
      <c r="D73" s="218"/>
      <c r="E73" s="218"/>
      <c r="F73" s="218"/>
      <c r="G73" s="218"/>
      <c r="H73" s="53"/>
      <c r="I73" s="53"/>
    </row>
    <row r="74" spans="1:9">
      <c r="A74" s="55"/>
      <c r="B74" s="55"/>
      <c r="C74" s="55"/>
      <c r="D74" s="55"/>
      <c r="E74" s="55"/>
      <c r="F74" s="53"/>
      <c r="G74" s="53"/>
      <c r="H74" s="53"/>
      <c r="I74" s="53"/>
    </row>
    <row r="75" spans="1:9">
      <c r="A75" s="53"/>
      <c r="B75" s="53"/>
      <c r="C75" s="53"/>
      <c r="D75" s="53"/>
      <c r="E75" s="211" t="s">
        <v>90</v>
      </c>
      <c r="F75" s="211"/>
      <c r="G75" s="211"/>
      <c r="H75" s="110"/>
      <c r="I75" s="53"/>
    </row>
    <row r="76" spans="1:9">
      <c r="A76" s="53"/>
      <c r="B76" s="53"/>
      <c r="C76" s="53"/>
      <c r="D76" s="53"/>
      <c r="E76" s="53"/>
      <c r="F76" s="53"/>
      <c r="G76" s="53"/>
      <c r="H76" s="53"/>
      <c r="I76" s="53"/>
    </row>
    <row r="77" spans="1:9">
      <c r="A77" s="53"/>
      <c r="B77" s="53"/>
      <c r="C77" s="53"/>
      <c r="D77" s="53"/>
      <c r="E77" s="210" t="s">
        <v>85</v>
      </c>
      <c r="F77" s="210"/>
      <c r="G77" s="210"/>
      <c r="H77" s="111"/>
      <c r="I77" s="53"/>
    </row>
    <row r="78" spans="1:9">
      <c r="A78" s="53"/>
      <c r="B78" s="53"/>
      <c r="C78" s="53"/>
      <c r="D78" s="53"/>
      <c r="E78" s="210" t="s">
        <v>86</v>
      </c>
      <c r="F78" s="210"/>
      <c r="G78" s="210"/>
      <c r="H78" s="111"/>
      <c r="I78" s="53"/>
    </row>
    <row r="79" spans="1:9">
      <c r="A79" s="53"/>
      <c r="B79" s="53"/>
      <c r="C79" s="53"/>
      <c r="D79" s="53"/>
      <c r="E79" s="210" t="s">
        <v>87</v>
      </c>
      <c r="F79" s="210"/>
      <c r="G79" s="210"/>
      <c r="H79" s="111"/>
      <c r="I79" s="53"/>
    </row>
    <row r="80" spans="1:9">
      <c r="A80" s="53"/>
      <c r="B80" s="53"/>
      <c r="C80" s="53"/>
      <c r="D80" s="53"/>
      <c r="E80" s="53"/>
      <c r="F80" s="111"/>
      <c r="G80" s="111"/>
      <c r="H80" s="111"/>
      <c r="I80" s="53"/>
    </row>
    <row r="81" spans="1:9">
      <c r="A81" s="53"/>
      <c r="B81" s="53"/>
      <c r="C81" s="53"/>
      <c r="D81" s="53"/>
      <c r="E81" s="53"/>
      <c r="F81" s="66"/>
      <c r="G81" s="66"/>
      <c r="H81" s="66"/>
      <c r="I81" s="53"/>
    </row>
    <row r="82" spans="1:9">
      <c r="A82" s="53"/>
      <c r="B82" s="53"/>
      <c r="C82" s="53"/>
      <c r="D82" s="53"/>
      <c r="E82" s="53"/>
      <c r="F82" s="66"/>
      <c r="G82" s="53"/>
      <c r="H82" s="53"/>
      <c r="I82" s="53"/>
    </row>
    <row r="83" spans="1:9">
      <c r="A83" s="53"/>
      <c r="B83" s="53"/>
      <c r="C83" s="53"/>
      <c r="D83" s="53"/>
      <c r="E83" s="53"/>
      <c r="F83" s="67"/>
      <c r="G83" s="53"/>
      <c r="H83" s="53"/>
      <c r="I83" s="53"/>
    </row>
    <row r="84" spans="1:9">
      <c r="A84" s="53"/>
      <c r="B84" s="53"/>
      <c r="C84" s="53"/>
      <c r="D84" s="53"/>
      <c r="E84" s="212" t="s">
        <v>88</v>
      </c>
      <c r="F84" s="212"/>
      <c r="G84" s="212"/>
      <c r="H84" s="112"/>
      <c r="I84" s="53"/>
    </row>
    <row r="85" spans="1:9">
      <c r="A85" s="53"/>
      <c r="B85" s="53"/>
      <c r="C85" s="53"/>
      <c r="D85" s="53"/>
      <c r="E85" s="210" t="s">
        <v>89</v>
      </c>
      <c r="F85" s="210"/>
      <c r="G85" s="210"/>
      <c r="H85" s="111"/>
      <c r="I85" s="53"/>
    </row>
    <row r="86" spans="1:9">
      <c r="F86" s="54"/>
    </row>
    <row r="87" spans="1:9">
      <c r="F87" s="68"/>
    </row>
  </sheetData>
  <mergeCells count="83">
    <mergeCell ref="G33:G34"/>
    <mergeCell ref="F33:F34"/>
    <mergeCell ref="B31:B32"/>
    <mergeCell ref="C31:C32"/>
    <mergeCell ref="D31:D32"/>
    <mergeCell ref="B33:B34"/>
    <mergeCell ref="H13:H14"/>
    <mergeCell ref="B26:B27"/>
    <mergeCell ref="C26:C27"/>
    <mergeCell ref="D26:D27"/>
    <mergeCell ref="E26:E27"/>
    <mergeCell ref="F26:F27"/>
    <mergeCell ref="G26:G27"/>
    <mergeCell ref="H26:H27"/>
    <mergeCell ref="B20:B21"/>
    <mergeCell ref="D16:D17"/>
    <mergeCell ref="B13:B14"/>
    <mergeCell ref="C13:C14"/>
    <mergeCell ref="D13:D14"/>
    <mergeCell ref="E13:E14"/>
    <mergeCell ref="F13:F14"/>
    <mergeCell ref="G13:G14"/>
    <mergeCell ref="H38:H39"/>
    <mergeCell ref="C16:C17"/>
    <mergeCell ref="C23:G23"/>
    <mergeCell ref="F29:F30"/>
    <mergeCell ref="H20:H21"/>
    <mergeCell ref="H18:H19"/>
    <mergeCell ref="F31:F32"/>
    <mergeCell ref="H33:H34"/>
    <mergeCell ref="C29:C30"/>
    <mergeCell ref="D29:D30"/>
    <mergeCell ref="E29:E30"/>
    <mergeCell ref="G29:G30"/>
    <mergeCell ref="H29:H30"/>
    <mergeCell ref="C33:C34"/>
    <mergeCell ref="D33:D34"/>
    <mergeCell ref="G31:G32"/>
    <mergeCell ref="B16:B17"/>
    <mergeCell ref="B18:B19"/>
    <mergeCell ref="C18:C19"/>
    <mergeCell ref="C20:C21"/>
    <mergeCell ref="H16:H17"/>
    <mergeCell ref="E16:E17"/>
    <mergeCell ref="G16:G17"/>
    <mergeCell ref="G18:G19"/>
    <mergeCell ref="G20:G21"/>
    <mergeCell ref="D18:D19"/>
    <mergeCell ref="D20:D21"/>
    <mergeCell ref="F16:F17"/>
    <mergeCell ref="F18:F19"/>
    <mergeCell ref="F20:F21"/>
    <mergeCell ref="E18:E19"/>
    <mergeCell ref="E20:E22"/>
    <mergeCell ref="C73:G73"/>
    <mergeCell ref="C66:G66"/>
    <mergeCell ref="B38:C38"/>
    <mergeCell ref="B39:C39"/>
    <mergeCell ref="D38:E38"/>
    <mergeCell ref="F38:G39"/>
    <mergeCell ref="C72:G72"/>
    <mergeCell ref="B29:B30"/>
    <mergeCell ref="C68:G68"/>
    <mergeCell ref="C69:G69"/>
    <mergeCell ref="C70:G70"/>
    <mergeCell ref="C71:G71"/>
    <mergeCell ref="C35:G35"/>
    <mergeCell ref="C62:G62"/>
    <mergeCell ref="C63:G63"/>
    <mergeCell ref="C64:G64"/>
    <mergeCell ref="C67:G67"/>
    <mergeCell ref="F49:G49"/>
    <mergeCell ref="C40:C42"/>
    <mergeCell ref="C45:C46"/>
    <mergeCell ref="F43:G43"/>
    <mergeCell ref="F47:G47"/>
    <mergeCell ref="F41:G41"/>
    <mergeCell ref="E85:G85"/>
    <mergeCell ref="E75:G75"/>
    <mergeCell ref="E77:G77"/>
    <mergeCell ref="E78:G78"/>
    <mergeCell ref="E79:G79"/>
    <mergeCell ref="E84:G84"/>
  </mergeCells>
  <pageMargins left="0.72" right="0.44" top="0.6692913385826772" bottom="0.74803149606299213" header="0.31496062992125984" footer="0.31496062992125984"/>
  <pageSetup paperSize="5" scale="75" orientation="portrait" horizontalDpi="4294967294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D2:S23"/>
  <sheetViews>
    <sheetView workbookViewId="0">
      <selection activeCell="K6" sqref="K6"/>
    </sheetView>
  </sheetViews>
  <sheetFormatPr defaultRowHeight="15"/>
  <cols>
    <col min="5" max="5" width="19.5703125" customWidth="1"/>
    <col min="6" max="6" width="2.85546875" customWidth="1"/>
    <col min="8" max="8" width="4.28515625" customWidth="1"/>
    <col min="9" max="9" width="20.42578125" customWidth="1"/>
    <col min="11" max="11" width="21.28515625" customWidth="1"/>
    <col min="13" max="13" width="22.85546875" customWidth="1"/>
  </cols>
  <sheetData>
    <row r="2" spans="4:19" ht="18.75">
      <c r="D2" s="117"/>
      <c r="E2" s="94">
        <v>949966235</v>
      </c>
      <c r="F2" s="120"/>
      <c r="G2" s="120"/>
      <c r="H2" s="120"/>
      <c r="I2" s="120"/>
      <c r="J2" s="120"/>
      <c r="K2" t="s">
        <v>109</v>
      </c>
    </row>
    <row r="3" spans="4:19" ht="18.75">
      <c r="D3" s="117"/>
      <c r="E3" s="94">
        <v>4000000</v>
      </c>
      <c r="F3" s="120"/>
      <c r="G3" s="120"/>
      <c r="H3" s="120"/>
      <c r="I3" s="94">
        <v>1220095000</v>
      </c>
      <c r="J3" s="120"/>
      <c r="K3" s="94">
        <f>E18</f>
        <v>2120852700</v>
      </c>
    </row>
    <row r="4" spans="4:19" ht="18.75">
      <c r="D4" s="117"/>
      <c r="E4" s="94">
        <v>2745880468</v>
      </c>
      <c r="F4" s="120"/>
      <c r="G4" s="120"/>
      <c r="H4" s="120"/>
      <c r="I4" s="94">
        <v>3169554953</v>
      </c>
      <c r="J4" s="120"/>
      <c r="K4" s="94">
        <v>85650000</v>
      </c>
    </row>
    <row r="5" spans="4:19" ht="18.75">
      <c r="D5" s="117"/>
      <c r="E5" s="94">
        <v>53600000</v>
      </c>
      <c r="F5" s="120"/>
      <c r="G5" s="120"/>
      <c r="H5" s="120"/>
      <c r="I5" s="120"/>
      <c r="J5" s="120"/>
      <c r="K5" s="94">
        <f>M11</f>
        <v>215791056</v>
      </c>
    </row>
    <row r="6" spans="4:19" ht="18.75">
      <c r="D6" s="119"/>
      <c r="E6" s="94">
        <v>170222159</v>
      </c>
      <c r="F6" s="93"/>
      <c r="G6" s="93"/>
      <c r="H6" s="93"/>
      <c r="I6" s="116">
        <f>SUM(I3:I5)</f>
        <v>4389649953</v>
      </c>
      <c r="J6" s="93"/>
      <c r="K6" s="93"/>
      <c r="L6" s="93"/>
      <c r="M6" s="93"/>
      <c r="N6" s="93"/>
      <c r="O6" s="93"/>
      <c r="P6" s="93"/>
      <c r="Q6" s="93"/>
      <c r="R6" s="93"/>
      <c r="S6" s="93"/>
    </row>
    <row r="7" spans="4:19" ht="18.75">
      <c r="D7" s="119"/>
      <c r="E7" s="94">
        <v>72482331</v>
      </c>
      <c r="F7" s="93"/>
      <c r="G7" s="93"/>
      <c r="H7" s="93"/>
      <c r="I7" s="93"/>
      <c r="J7" s="93"/>
      <c r="K7" s="121">
        <f>SUM(K3:K6)</f>
        <v>2422293756</v>
      </c>
      <c r="L7" s="93"/>
      <c r="M7" s="93"/>
      <c r="N7" s="93"/>
      <c r="O7" s="93"/>
      <c r="P7" s="93"/>
      <c r="Q7" s="93"/>
      <c r="R7" s="93"/>
      <c r="S7" s="93"/>
    </row>
    <row r="8" spans="4:19" ht="18.75">
      <c r="D8" s="119"/>
      <c r="E8" s="94">
        <v>187554800</v>
      </c>
      <c r="F8" s="94"/>
      <c r="G8" s="94"/>
      <c r="H8" s="94"/>
      <c r="I8" s="94">
        <v>949966235</v>
      </c>
      <c r="J8" s="93"/>
      <c r="K8" s="93"/>
      <c r="L8" s="93"/>
      <c r="M8" s="93" t="s">
        <v>110</v>
      </c>
      <c r="N8" s="93"/>
      <c r="O8" s="93"/>
      <c r="P8" s="93"/>
      <c r="Q8" s="93"/>
      <c r="R8" s="93"/>
      <c r="S8" s="93"/>
    </row>
    <row r="9" spans="4:19" ht="18.75">
      <c r="D9" s="119"/>
      <c r="E9" s="94"/>
      <c r="F9" s="94"/>
      <c r="G9" s="94"/>
      <c r="H9" s="94"/>
      <c r="I9" s="95"/>
      <c r="J9" s="93"/>
      <c r="K9" s="93"/>
      <c r="L9" s="93"/>
      <c r="M9" s="94">
        <v>269791056</v>
      </c>
      <c r="N9" s="93"/>
      <c r="O9" s="93"/>
      <c r="P9" s="93"/>
      <c r="Q9" s="93"/>
      <c r="R9" s="93"/>
      <c r="S9" s="93"/>
    </row>
    <row r="10" spans="4:19" ht="18.75">
      <c r="D10" s="119"/>
      <c r="E10" s="113">
        <f>SUM(E2:E9)</f>
        <v>4183705993</v>
      </c>
      <c r="F10" s="94"/>
      <c r="G10" s="94"/>
      <c r="H10" s="94"/>
      <c r="I10" s="121">
        <f>SUM(I6:I9)</f>
        <v>5339616188</v>
      </c>
      <c r="J10" s="93"/>
      <c r="K10" s="93"/>
      <c r="L10" s="93"/>
      <c r="M10" s="94">
        <v>54000000</v>
      </c>
      <c r="N10" s="93"/>
      <c r="O10" s="93"/>
      <c r="P10" s="93"/>
      <c r="Q10" s="93"/>
      <c r="R10" s="93"/>
      <c r="S10" s="93"/>
    </row>
    <row r="11" spans="4:19" ht="18.75">
      <c r="D11" s="119"/>
      <c r="E11" s="94"/>
      <c r="F11" s="94"/>
      <c r="G11" s="94"/>
      <c r="H11" s="94"/>
      <c r="I11" s="93"/>
      <c r="J11" s="93"/>
      <c r="K11" s="93"/>
      <c r="L11" s="93"/>
      <c r="M11" s="113">
        <f>M9-M10</f>
        <v>215791056</v>
      </c>
      <c r="N11" s="93"/>
      <c r="O11" s="93"/>
      <c r="P11" s="93"/>
      <c r="Q11" s="93"/>
      <c r="R11" s="93"/>
      <c r="S11" s="93"/>
    </row>
    <row r="12" spans="4:19" ht="18.75">
      <c r="D12" s="119"/>
      <c r="E12" s="94"/>
      <c r="F12" s="94"/>
      <c r="G12" s="94"/>
      <c r="H12" s="94"/>
      <c r="I12" s="116"/>
      <c r="J12" s="93"/>
      <c r="K12" s="93"/>
      <c r="L12" s="93"/>
      <c r="M12" s="94"/>
      <c r="N12" s="93"/>
      <c r="O12" s="93"/>
      <c r="P12" s="93"/>
      <c r="Q12" s="93"/>
      <c r="R12" s="93"/>
      <c r="S12" s="93"/>
    </row>
    <row r="13" spans="4:19" ht="18.75">
      <c r="D13" s="119"/>
      <c r="E13" s="94" t="s">
        <v>107</v>
      </c>
      <c r="F13" s="94"/>
      <c r="G13" s="94"/>
      <c r="H13" s="94"/>
      <c r="I13" s="93" t="s">
        <v>108</v>
      </c>
      <c r="J13" s="93"/>
      <c r="K13" s="93"/>
      <c r="L13" s="93"/>
      <c r="M13" s="93"/>
      <c r="N13" s="93"/>
      <c r="O13" s="93"/>
      <c r="P13" s="93"/>
      <c r="Q13" s="93"/>
      <c r="R13" s="93"/>
      <c r="S13" s="93"/>
    </row>
    <row r="14" spans="4:19" ht="18.75">
      <c r="D14" s="119"/>
      <c r="E14" s="94">
        <v>811049100</v>
      </c>
      <c r="F14" s="94"/>
      <c r="G14" s="94"/>
      <c r="H14" s="94"/>
      <c r="I14" s="94">
        <v>1657894500</v>
      </c>
      <c r="J14" s="93"/>
      <c r="K14" s="93"/>
      <c r="L14" s="93"/>
      <c r="M14" s="93"/>
      <c r="N14" s="93"/>
      <c r="O14" s="93"/>
      <c r="P14" s="93"/>
      <c r="Q14" s="93"/>
      <c r="R14" s="93"/>
      <c r="S14" s="93"/>
    </row>
    <row r="15" spans="4:19" ht="18.75">
      <c r="D15" s="119"/>
      <c r="E15" s="118">
        <v>835074100</v>
      </c>
      <c r="F15" s="118"/>
      <c r="G15" s="118"/>
      <c r="H15" s="118"/>
      <c r="I15" s="118">
        <v>822820400</v>
      </c>
      <c r="J15" s="119"/>
      <c r="K15" s="119"/>
      <c r="L15" s="93"/>
      <c r="M15" s="93"/>
      <c r="N15" s="93"/>
      <c r="O15" s="93"/>
      <c r="P15" s="93"/>
      <c r="Q15" s="93"/>
      <c r="R15" s="93"/>
      <c r="S15" s="93"/>
    </row>
    <row r="16" spans="4:19" ht="18.75">
      <c r="D16" s="119"/>
      <c r="E16" s="118">
        <v>474729500</v>
      </c>
      <c r="F16" s="118"/>
      <c r="G16" s="118"/>
      <c r="H16" s="118"/>
      <c r="I16" s="118">
        <v>348090900</v>
      </c>
      <c r="J16" s="119"/>
      <c r="K16" s="119"/>
      <c r="L16" s="93"/>
      <c r="M16" s="93"/>
      <c r="N16" s="93"/>
      <c r="O16" s="93"/>
      <c r="P16" s="93"/>
      <c r="Q16" s="93"/>
      <c r="R16" s="93"/>
      <c r="S16" s="93"/>
    </row>
    <row r="17" spans="4:19" ht="18.75">
      <c r="D17" s="93"/>
      <c r="E17" s="94"/>
      <c r="F17" s="94"/>
      <c r="G17" s="94"/>
      <c r="H17" s="94"/>
      <c r="I17" s="94"/>
      <c r="J17" s="93"/>
      <c r="K17" s="93"/>
      <c r="L17" s="93"/>
      <c r="M17" s="93"/>
      <c r="N17" s="93"/>
      <c r="O17" s="93"/>
      <c r="P17" s="93"/>
      <c r="Q17" s="93"/>
      <c r="R17" s="93"/>
      <c r="S17" s="93"/>
    </row>
    <row r="18" spans="4:19" ht="18.75">
      <c r="D18" s="93"/>
      <c r="E18" s="113">
        <f>SUM(E14:E17)</f>
        <v>2120852700</v>
      </c>
      <c r="F18" s="93"/>
      <c r="G18" s="93"/>
      <c r="H18" s="93"/>
      <c r="I18" s="113">
        <f>SUM(I14:I17)</f>
        <v>2828805800</v>
      </c>
      <c r="J18" s="93"/>
      <c r="K18" s="93"/>
      <c r="L18" s="93"/>
      <c r="M18" s="93"/>
      <c r="N18" s="93"/>
      <c r="O18" s="93"/>
      <c r="P18" s="93"/>
      <c r="Q18" s="93"/>
      <c r="R18" s="93"/>
      <c r="S18" s="93"/>
    </row>
    <row r="19" spans="4:19" ht="18.75">
      <c r="D19" s="93"/>
      <c r="E19" s="94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</row>
    <row r="20" spans="4:19" ht="18.75">
      <c r="D20" s="93"/>
      <c r="E20" s="94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</row>
    <row r="21" spans="4:19" ht="18.75">
      <c r="D21" s="93"/>
      <c r="E21" s="94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</row>
    <row r="22" spans="4:19" ht="18.75">
      <c r="D22" s="93"/>
      <c r="E22" s="94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</row>
    <row r="23" spans="4:19" ht="18.75">
      <c r="D23" s="93"/>
      <c r="E23" s="94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capaian 2020 (2)</vt:lpstr>
      <vt:lpstr>capaian 2020</vt:lpstr>
      <vt:lpstr>capaian 2021</vt:lpstr>
      <vt:lpstr>Sheet1</vt:lpstr>
      <vt:lpstr>'capaian 2020'!Print_Area</vt:lpstr>
      <vt:lpstr>'capaian 2020 (2)'!Print_Area</vt:lpstr>
      <vt:lpstr>'capaian 2021'!Print_Area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cp:lastPrinted>2021-10-14T06:50:49Z</cp:lastPrinted>
  <dcterms:created xsi:type="dcterms:W3CDTF">2021-09-23T23:13:54Z</dcterms:created>
  <dcterms:modified xsi:type="dcterms:W3CDTF">2021-10-26T08:26:11Z</dcterms:modified>
</cp:coreProperties>
</file>