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45" activeTab="1"/>
  </bookViews>
  <sheets>
    <sheet name="REKAP" sheetId="2" r:id="rId1"/>
    <sheet name="REKAP PERBENCANA" sheetId="1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<sst xmlns="http://schemas.openxmlformats.org/spreadsheetml/2006/main" count="80" uniqueCount="42">
  <si>
    <t xml:space="preserve">REKAPITULASI  DATA KEJADIAN  BENCANA </t>
  </si>
  <si>
    <t>TAHUN 2017  s/d 2022</t>
  </si>
  <si>
    <t>NO</t>
  </si>
  <si>
    <t>TANGGAL</t>
  </si>
  <si>
    <t>JENIS KEJADIAN</t>
  </si>
  <si>
    <t>LOKASI</t>
  </si>
  <si>
    <t>TAHUN</t>
  </si>
  <si>
    <t>KET</t>
  </si>
  <si>
    <t>KARHUTLA</t>
  </si>
  <si>
    <t>Kabupaten Tanjung Jabung Barat</t>
  </si>
  <si>
    <t>s / d</t>
  </si>
  <si>
    <t>KEBAKARAN PEMUKIMAN</t>
  </si>
  <si>
    <t>BANJIR</t>
  </si>
  <si>
    <t>PUTTING BELIUNG</t>
  </si>
  <si>
    <t>ABRASI TANGGUL</t>
  </si>
  <si>
    <t>NIHIL</t>
  </si>
  <si>
    <t>ORANG TENGGELAM</t>
  </si>
  <si>
    <t>Keterangan :</t>
  </si>
  <si>
    <t>Rekap Kejadian Bencana sampai dengan 12 September 2022</t>
  </si>
  <si>
    <t>REKAPITULASI  DATA  BENCANA   DI WILAYAH KABUPATEN TANJUNG JABUNG BARAT</t>
  </si>
  <si>
    <t>TAHUN  2017  s/d  2022</t>
  </si>
  <si>
    <t>TAHUN KEJADIAN</t>
  </si>
  <si>
    <t>a.</t>
  </si>
  <si>
    <t>Jumlah Kejadian</t>
  </si>
  <si>
    <t>b.</t>
  </si>
  <si>
    <t>Luasan Terbakar (ha)</t>
  </si>
  <si>
    <t>52.13</t>
  </si>
  <si>
    <t>206.09</t>
  </si>
  <si>
    <t>36.6</t>
  </si>
  <si>
    <t>17.4</t>
  </si>
  <si>
    <t>PEMUKIMAN</t>
  </si>
  <si>
    <t>Jumlah Kerusakan</t>
  </si>
  <si>
    <t>c.</t>
  </si>
  <si>
    <t>Jumlah KK</t>
  </si>
  <si>
    <t>d</t>
  </si>
  <si>
    <t>Jumlah Jiwa</t>
  </si>
  <si>
    <t>17 Sept</t>
  </si>
  <si>
    <t>Jumlah Rumah</t>
  </si>
  <si>
    <t>-</t>
  </si>
  <si>
    <t>ANGIN PUTTING BELIUNG</t>
  </si>
  <si>
    <t>Korban Meninggal</t>
  </si>
  <si>
    <t>Rekap Kejadian Bencana sampai dengan 31 Desember 2022</t>
  </si>
</sst>
</file>

<file path=xl/styles.xml><?xml version="1.0" encoding="utf-8"?>
<styleSheet xmlns="http://schemas.openxmlformats.org/spreadsheetml/2006/main">
  <numFmts count="6">
    <numFmt numFmtId="176" formatCode="_-&quot;Rp&quot;* #,##0_-;\-&quot;Rp&quot;* #,##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_(* #,##0.00_);_(* \(#,##0.00\);_(* &quot;-&quot;_);_(@_)"/>
    <numFmt numFmtId="180" formatCode="_-&quot;Rp&quot;* #,##0.00_-;\-&quot;Rp&quot;* #,##0.00_-;_-&quot;Rp&quot;* &quot;-&quot;??_-;_-@_-"/>
    <numFmt numFmtId="181" formatCode="[$-421]dd\ mmmm\ yyyy;@"/>
  </numFmts>
  <fonts count="41">
    <font>
      <sz val="11"/>
      <color theme="1"/>
      <name val="Calibri"/>
      <charset val="1"/>
      <scheme val="minor"/>
    </font>
    <font>
      <i/>
      <sz val="11"/>
      <color theme="1"/>
      <name val="Calibri"/>
      <charset val="1"/>
      <scheme val="minor"/>
    </font>
    <font>
      <b/>
      <sz val="14"/>
      <name val="Arial"/>
      <charset val="134"/>
    </font>
    <font>
      <sz val="10"/>
      <name val="Arial"/>
      <charset val="134"/>
    </font>
    <font>
      <b/>
      <sz val="11"/>
      <name val="Arial"/>
      <charset val="134"/>
    </font>
    <font>
      <b/>
      <sz val="11"/>
      <name val="Comic Sans MS"/>
      <charset val="134"/>
    </font>
    <font>
      <b/>
      <i/>
      <sz val="11"/>
      <name val="Arial Narrow"/>
      <charset val="134"/>
    </font>
    <font>
      <sz val="12"/>
      <name val="Arial"/>
      <charset val="134"/>
    </font>
    <font>
      <b/>
      <i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name val="Arial"/>
      <charset val="134"/>
    </font>
    <font>
      <b/>
      <sz val="10"/>
      <name val="Comic Sans MS"/>
      <charset val="134"/>
    </font>
    <font>
      <b/>
      <i/>
      <sz val="10"/>
      <name val="Arial Narrow"/>
      <charset val="134"/>
    </font>
    <font>
      <sz val="11"/>
      <name val="Arial"/>
      <charset val="134"/>
    </font>
    <font>
      <sz val="24"/>
      <name val="Aharoni"/>
      <charset val="177"/>
    </font>
    <font>
      <sz val="9"/>
      <name val="Arial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4"/>
      <color theme="1"/>
      <name val="Calibri"/>
      <charset val="1"/>
      <scheme val="minor"/>
    </font>
    <font>
      <b/>
      <sz val="12"/>
      <color theme="0"/>
      <name val="Arial"/>
      <charset val="134"/>
    </font>
    <font>
      <sz val="24"/>
      <name val="Aharoni"/>
      <charset val="134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4" fillId="8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7" borderId="18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19" borderId="19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0" borderId="0"/>
    <xf numFmtId="0" fontId="24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32" applyFont="1" applyAlignment="1">
      <alignment horizontal="center"/>
    </xf>
    <xf numFmtId="0" fontId="3" fillId="0" borderId="0" xfId="51" applyAlignment="1">
      <alignment horizontal="center"/>
    </xf>
    <xf numFmtId="0" fontId="3" fillId="0" borderId="0" xfId="51"/>
    <xf numFmtId="0" fontId="4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/>
    </xf>
    <xf numFmtId="181" fontId="4" fillId="0" borderId="3" xfId="51" applyNumberFormat="1" applyFont="1" applyBorder="1" applyAlignment="1">
      <alignment horizontal="center" vertical="center"/>
    </xf>
    <xf numFmtId="181" fontId="4" fillId="0" borderId="4" xfId="51" applyNumberFormat="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7" fillId="0" borderId="3" xfId="32" applyFont="1" applyBorder="1" applyAlignment="1">
      <alignment horizontal="center"/>
    </xf>
    <xf numFmtId="0" fontId="7" fillId="0" borderId="6" xfId="32" applyFont="1" applyBorder="1" applyAlignment="1">
      <alignment horizontal="left"/>
    </xf>
    <xf numFmtId="0" fontId="7" fillId="0" borderId="1" xfId="32" applyFont="1" applyBorder="1" applyAlignment="1">
      <alignment horizontal="center"/>
    </xf>
    <xf numFmtId="0" fontId="3" fillId="0" borderId="7" xfId="51" applyFont="1" applyBorder="1" applyAlignment="1">
      <alignment horizontal="center" vertical="center"/>
    </xf>
    <xf numFmtId="0" fontId="3" fillId="0" borderId="4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7" fillId="0" borderId="1" xfId="32" applyFont="1" applyBorder="1" applyAlignment="1"/>
    <xf numFmtId="0" fontId="7" fillId="0" borderId="1" xfId="32" applyFont="1" applyFill="1" applyBorder="1" applyAlignment="1">
      <alignment horizontal="center"/>
    </xf>
    <xf numFmtId="0" fontId="7" fillId="0" borderId="1" xfId="32" applyFont="1" applyFill="1" applyBorder="1" applyAlignment="1"/>
    <xf numFmtId="0" fontId="7" fillId="0" borderId="1" xfId="32" applyFont="1" applyFill="1" applyBorder="1" applyAlignment="1">
      <alignment horizontal="center" vertical="center"/>
    </xf>
    <xf numFmtId="0" fontId="7" fillId="0" borderId="1" xfId="32" applyFont="1" applyFill="1" applyBorder="1" applyAlignment="1">
      <alignment vertical="center"/>
    </xf>
    <xf numFmtId="0" fontId="7" fillId="0" borderId="0" xfId="32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0" xfId="0" applyFont="1" applyFill="1" applyBorder="1"/>
    <xf numFmtId="0" fontId="7" fillId="0" borderId="0" xfId="32" applyFont="1" applyFill="1" applyBorder="1" applyAlignment="1">
      <alignment horizontal="center" vertical="center"/>
    </xf>
    <xf numFmtId="0" fontId="2" fillId="0" borderId="0" xfId="32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81" fontId="4" fillId="0" borderId="6" xfId="51" applyNumberFormat="1" applyFont="1" applyBorder="1" applyAlignment="1">
      <alignment horizontal="center" vertical="center"/>
    </xf>
    <xf numFmtId="0" fontId="7" fillId="0" borderId="7" xfId="32" applyFont="1" applyBorder="1" applyAlignment="1">
      <alignment horizontal="center"/>
    </xf>
    <xf numFmtId="0" fontId="7" fillId="0" borderId="0" xfId="32" applyFont="1" applyAlignment="1">
      <alignment horizontal="center"/>
    </xf>
    <xf numFmtId="179" fontId="3" fillId="0" borderId="0" xfId="32" applyNumberFormat="1" applyFont="1" applyFill="1" applyBorder="1" applyAlignment="1">
      <alignment horizontal="center" vertical="center"/>
    </xf>
    <xf numFmtId="0" fontId="3" fillId="0" borderId="0" xfId="32" applyFont="1" applyFill="1" applyBorder="1"/>
    <xf numFmtId="0" fontId="7" fillId="0" borderId="2" xfId="32" applyFont="1" applyFill="1" applyBorder="1" applyAlignment="1">
      <alignment horizontal="center" vertical="center"/>
    </xf>
    <xf numFmtId="0" fontId="7" fillId="0" borderId="0" xfId="32" applyFont="1" applyAlignment="1">
      <alignment horizontal="center" vertical="center"/>
    </xf>
    <xf numFmtId="0" fontId="10" fillId="2" borderId="1" xfId="5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3" borderId="2" xfId="51" applyFont="1" applyFill="1" applyBorder="1" applyAlignment="1">
      <alignment horizontal="center" vertical="center"/>
    </xf>
    <xf numFmtId="181" fontId="13" fillId="0" borderId="8" xfId="51" applyNumberFormat="1" applyFont="1" applyBorder="1" applyAlignment="1">
      <alignment horizontal="center" vertical="center"/>
    </xf>
    <xf numFmtId="0" fontId="7" fillId="4" borderId="2" xfId="51" applyFont="1" applyFill="1" applyBorder="1" applyAlignment="1">
      <alignment horizontal="center" vertical="center" wrapText="1"/>
    </xf>
    <xf numFmtId="1" fontId="14" fillId="0" borderId="8" xfId="50" applyNumberFormat="1" applyFont="1" applyBorder="1" applyAlignment="1">
      <alignment horizontal="center" vertical="center"/>
    </xf>
    <xf numFmtId="1" fontId="14" fillId="0" borderId="2" xfId="50" applyNumberFormat="1" applyFont="1" applyBorder="1" applyAlignment="1">
      <alignment horizontal="center" vertical="center"/>
    </xf>
    <xf numFmtId="181" fontId="13" fillId="0" borderId="10" xfId="51" applyNumberFormat="1" applyFont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1" fontId="14" fillId="0" borderId="10" xfId="50" applyNumberFormat="1" applyFont="1" applyBorder="1" applyAlignment="1">
      <alignment horizontal="center" vertical="center"/>
    </xf>
    <xf numFmtId="1" fontId="14" fillId="0" borderId="5" xfId="50" applyNumberFormat="1" applyFont="1" applyBorder="1" applyAlignment="1">
      <alignment horizontal="center" vertical="center"/>
    </xf>
    <xf numFmtId="0" fontId="16" fillId="0" borderId="5" xfId="51" applyFont="1" applyBorder="1" applyAlignment="1">
      <alignment horizontal="center" vertical="center"/>
    </xf>
    <xf numFmtId="0" fontId="15" fillId="4" borderId="7" xfId="51" applyFont="1" applyFill="1" applyBorder="1" applyAlignment="1">
      <alignment horizontal="center" vertical="center" wrapText="1"/>
    </xf>
    <xf numFmtId="1" fontId="14" fillId="0" borderId="11" xfId="50" applyNumberFormat="1" applyFont="1" applyBorder="1" applyAlignment="1">
      <alignment horizontal="center" vertical="center"/>
    </xf>
    <xf numFmtId="1" fontId="14" fillId="0" borderId="7" xfId="50" applyNumberFormat="1" applyFont="1" applyBorder="1" applyAlignment="1">
      <alignment horizontal="center" vertical="center"/>
    </xf>
    <xf numFmtId="0" fontId="17" fillId="5" borderId="3" xfId="32" applyFont="1" applyFill="1" applyBorder="1" applyAlignment="1">
      <alignment horizontal="center" vertical="center"/>
    </xf>
    <xf numFmtId="0" fontId="17" fillId="5" borderId="4" xfId="32" applyFont="1" applyFill="1" applyBorder="1" applyAlignment="1">
      <alignment horizontal="center" vertical="center"/>
    </xf>
    <xf numFmtId="0" fontId="17" fillId="0" borderId="0" xfId="32" applyFont="1" applyAlignment="1">
      <alignment horizontal="center"/>
    </xf>
    <xf numFmtId="0" fontId="0" fillId="0" borderId="0" xfId="0" applyAlignme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 applyBorder="1"/>
    <xf numFmtId="0" fontId="17" fillId="0" borderId="0" xfId="32" applyFont="1" applyFill="1" applyBorder="1" applyAlignment="1">
      <alignment horizontal="center" vertical="center"/>
    </xf>
    <xf numFmtId="178" fontId="19" fillId="0" borderId="0" xfId="32" applyNumberFormat="1" applyFont="1" applyFill="1" applyBorder="1" applyAlignment="1">
      <alignment horizontal="right" vertical="center"/>
    </xf>
    <xf numFmtId="0" fontId="19" fillId="0" borderId="0" xfId="32" applyNumberFormat="1" applyFont="1" applyFill="1" applyBorder="1" applyAlignment="1">
      <alignment horizontal="right" vertical="center"/>
    </xf>
    <xf numFmtId="0" fontId="19" fillId="0" borderId="0" xfId="32" applyFont="1" applyFill="1" applyBorder="1" applyAlignment="1">
      <alignment horizontal="left" vertical="center"/>
    </xf>
    <xf numFmtId="0" fontId="0" fillId="0" borderId="0" xfId="0" applyFill="1" applyBorder="1"/>
    <xf numFmtId="0" fontId="10" fillId="2" borderId="8" xfId="51" applyFont="1" applyFill="1" applyBorder="1" applyAlignment="1">
      <alignment horizontal="center" vertical="center"/>
    </xf>
    <xf numFmtId="0" fontId="10" fillId="2" borderId="10" xfId="51" applyFont="1" applyFill="1" applyBorder="1" applyAlignment="1">
      <alignment horizontal="center" vertical="center"/>
    </xf>
    <xf numFmtId="0" fontId="10" fillId="2" borderId="11" xfId="51" applyFont="1" applyFill="1" applyBorder="1" applyAlignment="1">
      <alignment horizontal="center" vertical="center"/>
    </xf>
    <xf numFmtId="0" fontId="12" fillId="3" borderId="3" xfId="51" applyFont="1" applyFill="1" applyBorder="1" applyAlignment="1">
      <alignment horizontal="center" vertical="center" wrapText="1"/>
    </xf>
    <xf numFmtId="0" fontId="12" fillId="3" borderId="6" xfId="51" applyFont="1" applyFill="1" applyBorder="1" applyAlignment="1">
      <alignment horizontal="center" vertical="center" wrapText="1"/>
    </xf>
    <xf numFmtId="0" fontId="0" fillId="0" borderId="12" xfId="0" applyBorder="1"/>
    <xf numFmtId="1" fontId="14" fillId="0" borderId="13" xfId="50" applyNumberFormat="1" applyFont="1" applyBorder="1" applyAlignment="1">
      <alignment horizontal="center" vertical="center"/>
    </xf>
    <xf numFmtId="1" fontId="14" fillId="0" borderId="12" xfId="50" applyNumberFormat="1" applyFont="1" applyBorder="1" applyAlignment="1">
      <alignment horizontal="center" vertical="center"/>
    </xf>
    <xf numFmtId="1" fontId="20" fillId="0" borderId="11" xfId="50" applyNumberFormat="1" applyFont="1" applyBorder="1" applyAlignment="1">
      <alignment horizontal="center" vertical="center"/>
    </xf>
    <xf numFmtId="1" fontId="20" fillId="0" borderId="14" xfId="50" applyNumberFormat="1" applyFont="1" applyBorder="1" applyAlignment="1">
      <alignment horizontal="center" vertical="center"/>
    </xf>
    <xf numFmtId="0" fontId="17" fillId="5" borderId="6" xfId="32" applyFont="1" applyFill="1" applyBorder="1" applyAlignment="1">
      <alignment horizontal="center" vertical="center"/>
    </xf>
    <xf numFmtId="0" fontId="10" fillId="0" borderId="0" xfId="32" applyNumberFormat="1" applyFont="1" applyFill="1" applyBorder="1" applyAlignment="1">
      <alignment horizontal="center" vertical="center"/>
    </xf>
    <xf numFmtId="179" fontId="10" fillId="0" borderId="0" xfId="32" applyNumberFormat="1" applyFont="1" applyFill="1" applyBorder="1" applyAlignment="1">
      <alignment horizontal="center" vertical="center"/>
    </xf>
    <xf numFmtId="0" fontId="3" fillId="0" borderId="0" xfId="32" applyFill="1" applyBorder="1"/>
    <xf numFmtId="0" fontId="17" fillId="0" borderId="0" xfId="32" applyFont="1" applyAlignment="1">
      <alignment horizontal="center" vertical="center"/>
    </xf>
    <xf numFmtId="0" fontId="7" fillId="0" borderId="1" xfId="32" applyFont="1" applyBorder="1" applyAlignment="1" quotePrefix="1">
      <alignment horizontal="center"/>
    </xf>
    <xf numFmtId="0" fontId="7" fillId="0" borderId="1" xfId="32" applyFont="1" applyFill="1" applyBorder="1" applyAlignment="1" quotePrefix="1">
      <alignment horizontal="center" vertical="center"/>
    </xf>
  </cellXfs>
  <cellStyles count="5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Comma [0] 3" xfId="50"/>
    <cellStyle name="Normal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SDATIN\Downloads\Rekap%20Tahu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REKAP%20BENCANA%202022\KARHUTLA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REKAP%20BENCANA%202022\PEMUKIMAN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REKAP%20BENCANA%202022\BANJIR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REKAP%20BENCANA%202022\ABRASI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Sheet1"/>
      <sheetName val="KARHUTLA"/>
      <sheetName val="PEMUKIMAN"/>
      <sheetName val="KARHUTLA (2)"/>
      <sheetName val="REKAP PERBENCANA"/>
    </sheetNames>
    <sheetDataSet>
      <sheetData sheetId="0"/>
      <sheetData sheetId="1"/>
      <sheetData sheetId="2"/>
      <sheetData sheetId="3"/>
      <sheetData sheetId="4">
        <row r="11">
          <cell r="H11">
            <v>9</v>
          </cell>
        </row>
        <row r="15">
          <cell r="H15">
            <v>18</v>
          </cell>
        </row>
        <row r="21">
          <cell r="H21">
            <v>4</v>
          </cell>
        </row>
        <row r="27">
          <cell r="H27">
            <v>2</v>
          </cell>
        </row>
        <row r="33">
          <cell r="H33">
            <v>2</v>
          </cell>
        </row>
        <row r="37">
          <cell r="H37">
            <v>2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N13">
            <v>6.9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APRIL"/>
      <sheetName val="MEI"/>
      <sheetName val="JUNI"/>
      <sheetName val="JULI"/>
      <sheetName val="AGUSTUS"/>
      <sheetName val="September"/>
      <sheetName val="OKTOBER "/>
      <sheetName val="NOVEMBER"/>
      <sheetName val="DES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3">
          <cell r="F23">
            <v>59</v>
          </cell>
          <cell r="G23">
            <v>11</v>
          </cell>
          <cell r="H23">
            <v>2</v>
          </cell>
          <cell r="I23">
            <v>18</v>
          </cell>
          <cell r="J23">
            <v>15</v>
          </cell>
          <cell r="K23">
            <v>1</v>
          </cell>
        </row>
        <row r="23">
          <cell r="M23">
            <v>3</v>
          </cell>
          <cell r="N23">
            <v>4</v>
          </cell>
        </row>
        <row r="23">
          <cell r="Q23">
            <v>1</v>
          </cell>
        </row>
        <row r="23">
          <cell r="V23">
            <v>3</v>
          </cell>
        </row>
        <row r="23">
          <cell r="Z23">
            <v>122</v>
          </cell>
          <cell r="AA23">
            <v>389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 "/>
      <sheetName val="Des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K13">
            <v>1</v>
          </cell>
          <cell r="L13">
            <v>773</v>
          </cell>
        </row>
        <row r="13">
          <cell r="Q13">
            <v>774</v>
          </cell>
          <cell r="R13">
            <v>2660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April"/>
      <sheetName val="Mei"/>
      <sheetName val="Juni"/>
      <sheetName val="Juli"/>
      <sheetName val="Agustus"/>
      <sheetName val="SEPTEMBER "/>
      <sheetName val="Oktober"/>
      <sheetName val="NOVEMBER"/>
      <sheetName val="DES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33"/>
  <sheetViews>
    <sheetView view="pageLayout" zoomScale="85" zoomScaleNormal="100" workbookViewId="0">
      <selection activeCell="K10" sqref="K10:L10"/>
    </sheetView>
  </sheetViews>
  <sheetFormatPr defaultColWidth="5.71428571428571" defaultRowHeight="15"/>
  <cols>
    <col min="1" max="1" width="3.71428571428571" customWidth="1"/>
    <col min="2" max="2" width="20.1428571428571" customWidth="1"/>
    <col min="3" max="3" width="43.2857142857143" customWidth="1"/>
    <col min="4" max="4" width="18.2857142857143" customWidth="1"/>
    <col min="5" max="5" width="20" customWidth="1"/>
    <col min="6" max="6" width="15.5714285714286" customWidth="1"/>
    <col min="7" max="7" width="15.2857142857143" customWidth="1"/>
    <col min="8" max="8" width="12.1428571428571" customWidth="1"/>
    <col min="9" max="9" width="4.42857142857143" customWidth="1"/>
    <col min="10" max="10" width="9.28571428571429" customWidth="1"/>
    <col min="11" max="11" width="4.42857142857143" customWidth="1"/>
    <col min="12" max="12" width="9.28571428571429" customWidth="1"/>
    <col min="13" max="13" width="55.1428571428571" customWidth="1"/>
    <col min="14" max="14" width="20.1428571428571" customWidth="1"/>
    <col min="15" max="15" width="18.5714285714286" customWidth="1"/>
    <col min="16" max="16" width="7.71428571428571" customWidth="1"/>
    <col min="17" max="17" width="6.28571428571429" customWidth="1"/>
    <col min="18" max="18" width="7.42857142857143" customWidth="1"/>
    <col min="19" max="19" width="6.85714285714286" customWidth="1"/>
    <col min="20" max="20" width="8.42857142857143" customWidth="1"/>
    <col min="21" max="21" width="7.42857142857143" customWidth="1"/>
    <col min="22" max="22" width="14.5714285714286" customWidth="1"/>
    <col min="23" max="23" width="13.4285714285714" customWidth="1"/>
    <col min="24" max="24" width="16.7142857142857" customWidth="1"/>
    <col min="25" max="25" width="40.1428571428571" customWidth="1"/>
    <col min="26" max="27" width="4" customWidth="1"/>
    <col min="28" max="28" width="4.28571428571429" customWidth="1"/>
    <col min="30" max="30" width="7.57142857142857" customWidth="1"/>
    <col min="32" max="32" width="7.57142857142857" customWidth="1"/>
    <col min="33" max="33" width="4.85714285714286" customWidth="1"/>
    <col min="34" max="35" width="4" customWidth="1"/>
    <col min="36" max="36" width="14" customWidth="1"/>
    <col min="37" max="37" width="24.8571428571429" customWidth="1"/>
  </cols>
  <sheetData>
    <row r="2" ht="18" spans="1: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18" spans="1: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>
      <c r="A4" s="4"/>
      <c r="B4" s="5"/>
      <c r="C4" s="5"/>
      <c r="D4" s="5"/>
      <c r="E4" s="5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6.5" customHeight="1" spans="1:13">
      <c r="A5" s="39" t="s">
        <v>2</v>
      </c>
      <c r="B5" s="39" t="s">
        <v>3</v>
      </c>
      <c r="C5" s="39" t="s">
        <v>4</v>
      </c>
      <c r="D5" s="39" t="s">
        <v>5</v>
      </c>
      <c r="E5" s="40" t="s">
        <v>6</v>
      </c>
      <c r="F5" s="41"/>
      <c r="G5" s="41"/>
      <c r="H5" s="41"/>
      <c r="I5" s="41"/>
      <c r="J5" s="41"/>
      <c r="K5" s="41"/>
      <c r="L5" s="41"/>
      <c r="M5" s="69" t="s">
        <v>7</v>
      </c>
    </row>
    <row r="6" ht="16.5" customHeight="1" spans="1:13">
      <c r="A6" s="39"/>
      <c r="B6" s="39"/>
      <c r="C6" s="39"/>
      <c r="D6" s="39"/>
      <c r="E6" s="42"/>
      <c r="F6" s="43"/>
      <c r="G6" s="43"/>
      <c r="H6" s="43"/>
      <c r="I6" s="43"/>
      <c r="J6" s="43"/>
      <c r="K6" s="43"/>
      <c r="L6" s="43"/>
      <c r="M6" s="70"/>
    </row>
    <row r="7" ht="16.5" customHeight="1" spans="1:13">
      <c r="A7" s="39"/>
      <c r="B7" s="39"/>
      <c r="C7" s="39"/>
      <c r="D7" s="39"/>
      <c r="E7" s="42"/>
      <c r="F7" s="43"/>
      <c r="G7" s="43"/>
      <c r="H7" s="43"/>
      <c r="I7" s="43"/>
      <c r="J7" s="43"/>
      <c r="K7" s="43"/>
      <c r="L7" s="43"/>
      <c r="M7" s="71"/>
    </row>
    <row r="8" ht="23.25" customHeight="1" spans="1:13">
      <c r="A8" s="44"/>
      <c r="B8" s="44"/>
      <c r="C8" s="44"/>
      <c r="D8" s="44"/>
      <c r="E8" s="44">
        <v>2017</v>
      </c>
      <c r="F8" s="44">
        <v>2018</v>
      </c>
      <c r="G8" s="44">
        <v>2019</v>
      </c>
      <c r="H8" s="44">
        <v>2020</v>
      </c>
      <c r="I8" s="72">
        <v>2021</v>
      </c>
      <c r="J8" s="73"/>
      <c r="K8" s="72">
        <v>2022</v>
      </c>
      <c r="L8" s="73"/>
      <c r="M8" s="74"/>
    </row>
    <row r="9" ht="31.5" customHeight="1" spans="1:13">
      <c r="A9" s="9">
        <v>1</v>
      </c>
      <c r="B9" s="45">
        <v>42736</v>
      </c>
      <c r="C9" s="45" t="s">
        <v>8</v>
      </c>
      <c r="D9" s="46" t="s">
        <v>9</v>
      </c>
      <c r="E9" s="47">
        <v>20</v>
      </c>
      <c r="F9" s="48">
        <v>66</v>
      </c>
      <c r="G9" s="48">
        <v>88</v>
      </c>
      <c r="H9" s="48">
        <v>17</v>
      </c>
      <c r="I9" s="47">
        <f>'[1]KARHUTLA (2)'!H11</f>
        <v>9</v>
      </c>
      <c r="J9" s="75"/>
      <c r="K9" s="47">
        <f>'REKAP PERBENCANA'!I11</f>
        <v>7</v>
      </c>
      <c r="L9" s="75"/>
      <c r="M9" s="74"/>
    </row>
    <row r="10" ht="31.5" customHeight="1" spans="1:13">
      <c r="A10" s="12">
        <v>2</v>
      </c>
      <c r="B10" s="49" t="s">
        <v>10</v>
      </c>
      <c r="C10" s="49" t="s">
        <v>11</v>
      </c>
      <c r="D10" s="50"/>
      <c r="E10" s="51">
        <v>27</v>
      </c>
      <c r="F10" s="52">
        <v>43</v>
      </c>
      <c r="G10" s="52">
        <v>30</v>
      </c>
      <c r="H10" s="52">
        <v>18</v>
      </c>
      <c r="I10" s="51">
        <f>'[1]KARHUTLA (2)'!H15</f>
        <v>18</v>
      </c>
      <c r="J10" s="76"/>
      <c r="K10" s="51">
        <f>'REKAP PERBENCANA'!I15</f>
        <v>34</v>
      </c>
      <c r="L10" s="76"/>
      <c r="M10" s="74"/>
    </row>
    <row r="11" ht="31.5" customHeight="1" spans="1:13">
      <c r="A11" s="12">
        <v>3</v>
      </c>
      <c r="B11" s="49">
        <v>44816</v>
      </c>
      <c r="C11" s="49" t="s">
        <v>12</v>
      </c>
      <c r="D11" s="50"/>
      <c r="E11" s="51">
        <v>17</v>
      </c>
      <c r="F11" s="52">
        <v>14</v>
      </c>
      <c r="G11" s="52">
        <v>1</v>
      </c>
      <c r="H11" s="52">
        <v>5</v>
      </c>
      <c r="I11" s="51">
        <f>'[1]KARHUTLA (2)'!H21</f>
        <v>4</v>
      </c>
      <c r="J11" s="76"/>
      <c r="K11" s="51">
        <f>'REKAP PERBENCANA'!I21</f>
        <v>8</v>
      </c>
      <c r="L11" s="76"/>
      <c r="M11" s="74"/>
    </row>
    <row r="12" ht="31.5" customHeight="1" spans="1:13">
      <c r="A12" s="12">
        <v>4</v>
      </c>
      <c r="B12" s="49"/>
      <c r="C12" s="49" t="s">
        <v>13</v>
      </c>
      <c r="D12" s="50"/>
      <c r="E12" s="51">
        <v>5</v>
      </c>
      <c r="F12" s="52">
        <v>6</v>
      </c>
      <c r="G12" s="52">
        <v>1</v>
      </c>
      <c r="H12" s="52">
        <v>1</v>
      </c>
      <c r="I12" s="51">
        <f>'[1]KARHUTLA (2)'!H27</f>
        <v>2</v>
      </c>
      <c r="J12" s="76"/>
      <c r="K12" s="51">
        <f>'REKAP PERBENCANA'!I27</f>
        <v>1</v>
      </c>
      <c r="L12" s="76"/>
      <c r="M12" s="74"/>
    </row>
    <row r="13" ht="31.5" customHeight="1" spans="1:13">
      <c r="A13" s="12">
        <v>5</v>
      </c>
      <c r="B13" s="49"/>
      <c r="C13" s="49" t="s">
        <v>14</v>
      </c>
      <c r="D13" s="50"/>
      <c r="E13" s="51">
        <v>2</v>
      </c>
      <c r="F13" s="52">
        <v>2</v>
      </c>
      <c r="G13" s="52">
        <v>2</v>
      </c>
      <c r="H13" s="53" t="s">
        <v>15</v>
      </c>
      <c r="I13" s="51">
        <f>'[1]KARHUTLA (2)'!H37</f>
        <v>2</v>
      </c>
      <c r="J13" s="76"/>
      <c r="K13" s="51">
        <f>'REKAP PERBENCANA'!I37</f>
        <v>3</v>
      </c>
      <c r="L13" s="76"/>
      <c r="M13" s="74"/>
    </row>
    <row r="14" ht="31.5" customHeight="1" spans="1:13">
      <c r="A14" s="16">
        <v>6</v>
      </c>
      <c r="B14" s="49"/>
      <c r="C14" s="49" t="s">
        <v>16</v>
      </c>
      <c r="D14" s="54"/>
      <c r="E14" s="55">
        <v>4</v>
      </c>
      <c r="F14" s="56">
        <v>0</v>
      </c>
      <c r="G14" s="56">
        <v>1</v>
      </c>
      <c r="H14" s="53" t="s">
        <v>15</v>
      </c>
      <c r="I14" s="77">
        <f>'[1]KARHUTLA (2)'!H33</f>
        <v>2</v>
      </c>
      <c r="J14" s="78"/>
      <c r="K14" s="77">
        <f>'REKAP PERBENCANA'!I33</f>
        <v>0</v>
      </c>
      <c r="L14" s="78"/>
      <c r="M14" s="74"/>
    </row>
    <row r="15" ht="31.5" customHeight="1" spans="1:13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79"/>
    </row>
    <row r="16" ht="15.75" spans="1: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X16" s="83"/>
      <c r="Y16" s="59"/>
    </row>
    <row r="17" ht="15.75" spans="1:22">
      <c r="A17" s="59"/>
      <c r="B17" s="24" t="s">
        <v>17</v>
      </c>
      <c r="C17" s="2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  <row r="18" ht="17.25" spans="1:25">
      <c r="A18" s="59"/>
      <c r="B18" s="25" t="s">
        <v>18</v>
      </c>
      <c r="C18" s="2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X18" s="83"/>
      <c r="Y18" s="59"/>
    </row>
    <row r="19" ht="18.75" spans="1:21">
      <c r="A19" s="60"/>
      <c r="B19" s="61"/>
      <c r="C19" s="61"/>
      <c r="D19" s="62"/>
      <c r="E19" s="62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18.75" spans="2:24">
      <c r="B20" s="61"/>
      <c r="C20" s="61"/>
      <c r="D20" s="63"/>
      <c r="E20" s="61"/>
      <c r="F20" s="61"/>
      <c r="G20" s="61"/>
      <c r="H20" s="61"/>
      <c r="I20" s="61"/>
      <c r="J20" s="61"/>
      <c r="K20" s="61"/>
      <c r="L20" s="61"/>
      <c r="M20" s="61"/>
      <c r="N20" s="63"/>
      <c r="O20" s="63"/>
      <c r="P20" s="63"/>
      <c r="Q20" s="63"/>
      <c r="R20" s="63"/>
      <c r="S20" s="63"/>
      <c r="T20" s="63"/>
      <c r="U20" s="63"/>
      <c r="V20" s="63"/>
      <c r="W20" s="61"/>
      <c r="X20" s="61"/>
    </row>
    <row r="21" ht="15.75" spans="2:22">
      <c r="B21" s="64"/>
      <c r="C21" s="64"/>
      <c r="D21" s="64"/>
      <c r="E21" s="65"/>
      <c r="F21" s="66"/>
      <c r="G21" s="66"/>
      <c r="H21" s="67"/>
      <c r="I21" s="67"/>
      <c r="J21" s="67"/>
      <c r="K21" s="67"/>
      <c r="L21" s="67"/>
      <c r="M21" s="80"/>
      <c r="N21" s="81"/>
      <c r="O21" s="82"/>
      <c r="P21" s="68"/>
      <c r="Q21" s="68"/>
      <c r="R21" s="68"/>
      <c r="S21" s="68"/>
      <c r="T21" s="68"/>
      <c r="U21" s="68"/>
      <c r="V21" s="68"/>
    </row>
    <row r="32" spans="1:1">
      <c r="A32" s="68"/>
    </row>
    <row r="33" ht="15.75" spans="1:1">
      <c r="A33" s="64"/>
    </row>
  </sheetData>
  <mergeCells count="28">
    <mergeCell ref="A2:N2"/>
    <mergeCell ref="A3:N3"/>
    <mergeCell ref="I8:J8"/>
    <mergeCell ref="K8:L8"/>
    <mergeCell ref="I9:J9"/>
    <mergeCell ref="K9:L9"/>
    <mergeCell ref="I10:J10"/>
    <mergeCell ref="K10:L10"/>
    <mergeCell ref="I11:J11"/>
    <mergeCell ref="K11:L11"/>
    <mergeCell ref="I12:J12"/>
    <mergeCell ref="K12:L12"/>
    <mergeCell ref="I13:J13"/>
    <mergeCell ref="K13:L13"/>
    <mergeCell ref="I14:J14"/>
    <mergeCell ref="K14:L14"/>
    <mergeCell ref="A15:M15"/>
    <mergeCell ref="B17:C17"/>
    <mergeCell ref="D19:E19"/>
    <mergeCell ref="E21:G21"/>
    <mergeCell ref="H21:J21"/>
    <mergeCell ref="A5:A7"/>
    <mergeCell ref="B5:B7"/>
    <mergeCell ref="C5:C7"/>
    <mergeCell ref="D5:D7"/>
    <mergeCell ref="D9:D14"/>
    <mergeCell ref="M5:M7"/>
    <mergeCell ref="E5:J7"/>
  </mergeCells>
  <pageMargins left="0.43" right="1.22" top="0.164434523809524" bottom="0.354330708661417" header="0.31496062992126" footer="0.31496062992126"/>
  <pageSetup paperSize="5" scale="65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81"/>
  <sheetViews>
    <sheetView tabSelected="1" view="pageLayout" zoomScale="85" zoomScaleNormal="100" topLeftCell="A37" workbookViewId="0">
      <selection activeCell="C52" sqref="C52"/>
    </sheetView>
  </sheetViews>
  <sheetFormatPr defaultColWidth="5.71428571428571" defaultRowHeight="15"/>
  <cols>
    <col min="1" max="1" width="6.42857142857143" customWidth="1"/>
    <col min="2" max="2" width="3.28571428571429" customWidth="1"/>
    <col min="3" max="3" width="24.7142857142857" customWidth="1"/>
    <col min="4" max="9" width="15" customWidth="1"/>
    <col min="10" max="10" width="20.1428571428571" customWidth="1"/>
    <col min="11" max="11" width="18.5714285714286" customWidth="1"/>
    <col min="12" max="12" width="7.71428571428571" customWidth="1"/>
    <col min="13" max="13" width="6.28571428571429" customWidth="1"/>
    <col min="14" max="14" width="7.42857142857143" customWidth="1"/>
    <col min="15" max="15" width="6.85714285714286" customWidth="1"/>
    <col min="16" max="16" width="8.42857142857143" customWidth="1"/>
    <col min="17" max="17" width="7.42857142857143" customWidth="1"/>
    <col min="18" max="18" width="14.5714285714286" customWidth="1"/>
    <col min="19" max="19" width="13.4285714285714" customWidth="1"/>
    <col min="20" max="20" width="16.7142857142857" customWidth="1"/>
    <col min="21" max="21" width="40.1428571428571" customWidth="1"/>
    <col min="22" max="23" width="4" customWidth="1"/>
    <col min="24" max="24" width="4.28571428571429" customWidth="1"/>
    <col min="26" max="26" width="7.57142857142857" customWidth="1"/>
    <col min="28" max="28" width="7.57142857142857" customWidth="1"/>
    <col min="29" max="29" width="4.85714285714286" customWidth="1"/>
    <col min="30" max="31" width="4" customWidth="1"/>
    <col min="32" max="32" width="14" customWidth="1"/>
    <col min="33" max="33" width="24.8571428571429" customWidth="1"/>
  </cols>
  <sheetData>
    <row r="2" ht="18" spans="1:21">
      <c r="A2" s="3" t="s">
        <v>19</v>
      </c>
      <c r="B2" s="3"/>
      <c r="C2" s="3"/>
      <c r="D2" s="3"/>
      <c r="E2" s="3"/>
      <c r="F2" s="3"/>
      <c r="G2" s="3"/>
      <c r="H2" s="3"/>
      <c r="I2" s="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18" spans="1:21">
      <c r="A3" s="3" t="s">
        <v>20</v>
      </c>
      <c r="B3" s="3"/>
      <c r="C3" s="3"/>
      <c r="D3" s="3"/>
      <c r="E3" s="3"/>
      <c r="F3" s="3"/>
      <c r="G3" s="3"/>
      <c r="H3" s="3"/>
      <c r="I3" s="3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ht="16.5" customHeight="1" spans="1:9">
      <c r="A5" s="6" t="s">
        <v>2</v>
      </c>
      <c r="B5" s="6" t="s">
        <v>4</v>
      </c>
      <c r="C5" s="6"/>
      <c r="D5" s="7" t="s">
        <v>21</v>
      </c>
      <c r="E5" s="7"/>
      <c r="F5" s="7"/>
      <c r="G5" s="7"/>
      <c r="H5" s="7"/>
      <c r="I5" s="30"/>
    </row>
    <row r="6" ht="14.25" customHeight="1" spans="1:9">
      <c r="A6" s="6"/>
      <c r="B6" s="6"/>
      <c r="C6" s="6"/>
      <c r="D6" s="7"/>
      <c r="E6" s="7"/>
      <c r="F6" s="7"/>
      <c r="G6" s="7"/>
      <c r="H6" s="7"/>
      <c r="I6" s="31"/>
    </row>
    <row r="7" ht="16.5" hidden="1" customHeight="1" spans="1:9">
      <c r="A7" s="6"/>
      <c r="B7" s="6"/>
      <c r="C7" s="6"/>
      <c r="D7" s="7"/>
      <c r="E7" s="7"/>
      <c r="F7" s="7"/>
      <c r="G7" s="7"/>
      <c r="H7" s="7"/>
      <c r="I7" s="7"/>
    </row>
    <row r="8" ht="23.25" hidden="1" customHeight="1" spans="1:9">
      <c r="A8" s="6"/>
      <c r="B8" s="6"/>
      <c r="C8" s="6"/>
      <c r="D8" s="7"/>
      <c r="E8" s="7"/>
      <c r="F8" s="7"/>
      <c r="G8" s="7"/>
      <c r="H8" s="7"/>
      <c r="I8" s="7"/>
    </row>
    <row r="9" s="1" customFormat="1" ht="22.5" customHeight="1" spans="1:9">
      <c r="A9" s="6"/>
      <c r="B9" s="6"/>
      <c r="C9" s="6"/>
      <c r="D9" s="8">
        <v>2017</v>
      </c>
      <c r="E9" s="8">
        <v>2018</v>
      </c>
      <c r="F9" s="8">
        <v>2019</v>
      </c>
      <c r="G9" s="8">
        <v>2020</v>
      </c>
      <c r="H9" s="8">
        <v>2021</v>
      </c>
      <c r="I9" s="8">
        <v>2022</v>
      </c>
    </row>
    <row r="10" ht="26.25" customHeight="1" spans="1:9">
      <c r="A10" s="9">
        <v>1</v>
      </c>
      <c r="B10" s="10" t="s">
        <v>8</v>
      </c>
      <c r="C10" s="11"/>
      <c r="D10" s="11"/>
      <c r="E10" s="11"/>
      <c r="F10" s="11"/>
      <c r="G10" s="11"/>
      <c r="H10" s="11"/>
      <c r="I10" s="32"/>
    </row>
    <row r="11" s="2" customFormat="1" ht="26.25" customHeight="1" spans="1:21">
      <c r="A11" s="12"/>
      <c r="B11" s="13" t="s">
        <v>22</v>
      </c>
      <c r="C11" s="14" t="s">
        <v>23</v>
      </c>
      <c r="D11" s="15">
        <v>20</v>
      </c>
      <c r="E11" s="15">
        <v>66</v>
      </c>
      <c r="F11" s="15">
        <v>88</v>
      </c>
      <c r="G11" s="15">
        <v>17</v>
      </c>
      <c r="H11" s="15">
        <v>9</v>
      </c>
      <c r="I11" s="33">
        <v>7</v>
      </c>
      <c r="J11" s="34"/>
      <c r="K11" s="34"/>
      <c r="L11" s="34"/>
      <c r="M11" s="34"/>
      <c r="N11" s="34"/>
      <c r="O11" s="34"/>
      <c r="P11" s="34"/>
      <c r="Q11" s="34"/>
      <c r="R11" s="34"/>
      <c r="T11" s="38"/>
      <c r="U11" s="34"/>
    </row>
    <row r="12" s="2" customFormat="1" ht="26.25" customHeight="1" spans="1:18">
      <c r="A12" s="16"/>
      <c r="B12" s="13" t="s">
        <v>24</v>
      </c>
      <c r="C12" s="14" t="s">
        <v>25</v>
      </c>
      <c r="D12" s="84" t="s">
        <v>26</v>
      </c>
      <c r="E12" s="84" t="s">
        <v>27</v>
      </c>
      <c r="F12" s="15">
        <v>570</v>
      </c>
      <c r="G12" s="84" t="s">
        <v>28</v>
      </c>
      <c r="H12" s="84" t="s">
        <v>29</v>
      </c>
      <c r="I12" s="15">
        <f>[2]DESEMBER!$N$13</f>
        <v>6.9</v>
      </c>
      <c r="J12" s="34">
        <f>0.7+1.2</f>
        <v>1.9</v>
      </c>
      <c r="K12" s="34"/>
      <c r="L12" s="34"/>
      <c r="M12" s="34"/>
      <c r="N12" s="34"/>
      <c r="O12" s="34"/>
      <c r="P12" s="34"/>
      <c r="Q12" s="34"/>
      <c r="R12" s="34"/>
    </row>
    <row r="13" s="2" customFormat="1" ht="26.25" customHeight="1" spans="1:18">
      <c r="A13" s="17"/>
      <c r="B13" s="17"/>
      <c r="C13" s="17"/>
      <c r="D13" s="17"/>
      <c r="E13" s="17"/>
      <c r="F13" s="17"/>
      <c r="G13" s="17"/>
      <c r="H13" s="17"/>
      <c r="I13" s="17"/>
      <c r="J13" s="34"/>
      <c r="K13" s="34"/>
      <c r="L13" s="34"/>
      <c r="M13" s="34"/>
      <c r="N13" s="34"/>
      <c r="O13" s="34"/>
      <c r="P13" s="34"/>
      <c r="Q13" s="34"/>
      <c r="R13" s="34"/>
    </row>
    <row r="14" ht="32.25" customHeight="1" spans="1:9">
      <c r="A14" s="18">
        <v>2</v>
      </c>
      <c r="B14" s="10" t="s">
        <v>30</v>
      </c>
      <c r="C14" s="11"/>
      <c r="D14" s="11"/>
      <c r="E14" s="11"/>
      <c r="F14" s="11"/>
      <c r="G14" s="11"/>
      <c r="H14" s="11"/>
      <c r="I14" s="32"/>
    </row>
    <row r="15" s="2" customFormat="1" ht="26.25" customHeight="1" spans="1:21">
      <c r="A15" s="18"/>
      <c r="B15" s="15" t="s">
        <v>22</v>
      </c>
      <c r="C15" s="19" t="s">
        <v>23</v>
      </c>
      <c r="D15" s="15">
        <v>27</v>
      </c>
      <c r="E15" s="15">
        <v>43</v>
      </c>
      <c r="F15" s="15">
        <v>30</v>
      </c>
      <c r="G15" s="15">
        <v>19</v>
      </c>
      <c r="H15" s="15">
        <v>18</v>
      </c>
      <c r="I15" s="33">
        <v>34</v>
      </c>
      <c r="J15" s="34"/>
      <c r="K15" s="34"/>
      <c r="L15" s="34"/>
      <c r="M15" s="34"/>
      <c r="N15" s="34"/>
      <c r="O15" s="34"/>
      <c r="P15" s="34"/>
      <c r="Q15" s="34"/>
      <c r="R15" s="34"/>
      <c r="T15" s="38"/>
      <c r="U15" s="34"/>
    </row>
    <row r="16" s="2" customFormat="1" ht="30.75" customHeight="1" spans="1:18">
      <c r="A16" s="18"/>
      <c r="B16" s="15" t="s">
        <v>24</v>
      </c>
      <c r="C16" s="19" t="s">
        <v>31</v>
      </c>
      <c r="D16" s="15">
        <v>158</v>
      </c>
      <c r="E16" s="15">
        <v>124</v>
      </c>
      <c r="F16" s="15">
        <v>86</v>
      </c>
      <c r="G16" s="15">
        <v>32</v>
      </c>
      <c r="H16" s="15">
        <v>58</v>
      </c>
      <c r="I16" s="15">
        <f>[3]DESEMBER!$F$23+[3]DESEMBER!$G$23+[3]DESEMBER!$H$23+[3]DESEMBER!$I$23+[3]DESEMBER!$J$23+[3]DESEMBER!$K$23+[3]DESEMBER!$M$23+[3]DESEMBER!$N$23+[3]DESEMBER!$Q$23+[3]DESEMBER!$V$23</f>
        <v>117</v>
      </c>
      <c r="J16" s="34"/>
      <c r="K16" s="34"/>
      <c r="L16" s="34"/>
      <c r="M16" s="34"/>
      <c r="N16" s="34"/>
      <c r="O16" s="34"/>
      <c r="P16" s="34"/>
      <c r="Q16" s="34"/>
      <c r="R16" s="34"/>
    </row>
    <row r="17" s="2" customFormat="1" ht="30.75" customHeight="1" spans="1:18">
      <c r="A17" s="18"/>
      <c r="B17" s="20" t="s">
        <v>32</v>
      </c>
      <c r="C17" s="21" t="s">
        <v>33</v>
      </c>
      <c r="D17" s="22">
        <v>170</v>
      </c>
      <c r="E17" s="22">
        <v>100</v>
      </c>
      <c r="F17" s="22">
        <v>86</v>
      </c>
      <c r="G17" s="22">
        <v>22</v>
      </c>
      <c r="H17" s="22">
        <v>64</v>
      </c>
      <c r="I17" s="22">
        <f>[3]DESEMBER!$Z$23</f>
        <v>122</v>
      </c>
      <c r="J17" s="35"/>
      <c r="K17" s="36"/>
      <c r="L17" s="27"/>
      <c r="M17" s="27"/>
      <c r="N17" s="27"/>
      <c r="O17" s="27"/>
      <c r="P17" s="27"/>
      <c r="Q17" s="27"/>
      <c r="R17" s="27"/>
    </row>
    <row r="18" s="2" customFormat="1" ht="30.75" customHeight="1" spans="1:10">
      <c r="A18" s="18"/>
      <c r="B18" s="20" t="s">
        <v>34</v>
      </c>
      <c r="C18" s="21" t="s">
        <v>35</v>
      </c>
      <c r="D18" s="22">
        <v>594</v>
      </c>
      <c r="E18" s="22">
        <v>337</v>
      </c>
      <c r="F18" s="22">
        <v>297</v>
      </c>
      <c r="G18" s="22">
        <v>41</v>
      </c>
      <c r="H18" s="22">
        <v>222</v>
      </c>
      <c r="I18" s="37">
        <f>[3]DESEMBER!$AA$23</f>
        <v>389</v>
      </c>
      <c r="J18" s="2" t="s">
        <v>36</v>
      </c>
    </row>
    <row r="19" s="2" customFormat="1" ht="24.75" customHeight="1" spans="1:9">
      <c r="A19" s="17"/>
      <c r="B19" s="17"/>
      <c r="C19" s="17"/>
      <c r="D19" s="17"/>
      <c r="E19" s="17"/>
      <c r="F19" s="17"/>
      <c r="G19" s="17"/>
      <c r="H19" s="17"/>
      <c r="I19" s="17"/>
    </row>
    <row r="20" ht="32.25" customHeight="1" spans="1:9">
      <c r="A20" s="18">
        <v>3</v>
      </c>
      <c r="B20" s="10" t="s">
        <v>12</v>
      </c>
      <c r="C20" s="11"/>
      <c r="D20" s="11"/>
      <c r="E20" s="11"/>
      <c r="F20" s="11"/>
      <c r="G20" s="11"/>
      <c r="H20" s="11"/>
      <c r="I20" s="32"/>
    </row>
    <row r="21" s="2" customFormat="1" ht="26.25" customHeight="1" spans="1:21">
      <c r="A21" s="18"/>
      <c r="B21" s="15" t="s">
        <v>22</v>
      </c>
      <c r="C21" s="19" t="s">
        <v>23</v>
      </c>
      <c r="D21" s="15">
        <v>17</v>
      </c>
      <c r="E21" s="15">
        <v>14</v>
      </c>
      <c r="F21" s="15">
        <v>1</v>
      </c>
      <c r="G21" s="15">
        <v>5</v>
      </c>
      <c r="H21" s="15">
        <v>4</v>
      </c>
      <c r="I21" s="15">
        <v>8</v>
      </c>
      <c r="J21" s="34"/>
      <c r="K21" s="34"/>
      <c r="L21" s="34"/>
      <c r="M21" s="34"/>
      <c r="N21" s="34"/>
      <c r="O21" s="34"/>
      <c r="P21" s="34"/>
      <c r="Q21" s="34"/>
      <c r="R21" s="34"/>
      <c r="T21" s="38"/>
      <c r="U21" s="34"/>
    </row>
    <row r="22" s="2" customFormat="1" ht="19.5" customHeight="1" spans="1:18">
      <c r="A22" s="18"/>
      <c r="B22" s="15" t="s">
        <v>24</v>
      </c>
      <c r="C22" s="19" t="s">
        <v>37</v>
      </c>
      <c r="D22" s="15">
        <v>175</v>
      </c>
      <c r="E22" s="15">
        <f>95+157</f>
        <v>252</v>
      </c>
      <c r="F22" s="15">
        <v>12</v>
      </c>
      <c r="G22" s="15">
        <v>138</v>
      </c>
      <c r="H22" s="15">
        <v>83</v>
      </c>
      <c r="I22" s="15">
        <f>[4]Desember!$K$13+[4]Desember!$L$13</f>
        <v>774</v>
      </c>
      <c r="J22" s="34"/>
      <c r="K22" s="34"/>
      <c r="L22" s="34"/>
      <c r="M22" s="34"/>
      <c r="N22" s="34"/>
      <c r="O22" s="34"/>
      <c r="P22" s="34"/>
      <c r="Q22" s="34"/>
      <c r="R22" s="34"/>
    </row>
    <row r="23" s="2" customFormat="1" ht="19.5" customHeight="1" spans="1:18">
      <c r="A23" s="18"/>
      <c r="B23" s="20" t="s">
        <v>32</v>
      </c>
      <c r="C23" s="23" t="s">
        <v>33</v>
      </c>
      <c r="D23" s="22">
        <v>263</v>
      </c>
      <c r="E23" s="22">
        <v>174</v>
      </c>
      <c r="F23" s="22">
        <v>13</v>
      </c>
      <c r="G23" s="22">
        <v>138</v>
      </c>
      <c r="H23" s="22">
        <v>99</v>
      </c>
      <c r="I23" s="22">
        <f>[4]Desember!$Q$13</f>
        <v>774</v>
      </c>
      <c r="J23" s="35"/>
      <c r="K23" s="36"/>
      <c r="L23" s="27"/>
      <c r="M23" s="27"/>
      <c r="N23" s="27"/>
      <c r="O23" s="27"/>
      <c r="P23" s="27"/>
      <c r="Q23" s="27"/>
      <c r="R23" s="27"/>
    </row>
    <row r="24" s="2" customFormat="1" ht="19.5" customHeight="1" spans="1:9">
      <c r="A24" s="18"/>
      <c r="B24" s="20" t="s">
        <v>34</v>
      </c>
      <c r="C24" s="23" t="s">
        <v>35</v>
      </c>
      <c r="D24" s="22" t="s">
        <v>38</v>
      </c>
      <c r="E24" s="22">
        <v>345</v>
      </c>
      <c r="F24" s="22">
        <v>52</v>
      </c>
      <c r="G24" s="85" t="s">
        <v>38</v>
      </c>
      <c r="H24" s="22">
        <v>212</v>
      </c>
      <c r="I24" s="22">
        <f>[4]Desember!$R$13</f>
        <v>2660</v>
      </c>
    </row>
    <row r="25" s="2" customFormat="1" ht="15.75" customHeight="1" spans="1:9">
      <c r="A25" s="17"/>
      <c r="B25" s="17"/>
      <c r="C25" s="17"/>
      <c r="D25" s="17"/>
      <c r="E25" s="17"/>
      <c r="F25" s="17"/>
      <c r="G25" s="17"/>
      <c r="H25" s="17"/>
      <c r="I25" s="17"/>
    </row>
    <row r="26" ht="27" customHeight="1" spans="1:9">
      <c r="A26" s="18">
        <v>4</v>
      </c>
      <c r="B26" s="10" t="s">
        <v>39</v>
      </c>
      <c r="C26" s="11"/>
      <c r="D26" s="11"/>
      <c r="E26" s="11"/>
      <c r="F26" s="11"/>
      <c r="G26" s="11"/>
      <c r="H26" s="11"/>
      <c r="I26" s="32"/>
    </row>
    <row r="27" s="2" customFormat="1" ht="26.25" customHeight="1" spans="1:21">
      <c r="A27" s="18"/>
      <c r="B27" s="15" t="s">
        <v>22</v>
      </c>
      <c r="C27" s="19" t="s">
        <v>23</v>
      </c>
      <c r="D27" s="15">
        <v>5</v>
      </c>
      <c r="E27" s="15">
        <v>6</v>
      </c>
      <c r="F27" s="15">
        <v>1</v>
      </c>
      <c r="G27" s="15">
        <v>2</v>
      </c>
      <c r="H27" s="15">
        <v>2</v>
      </c>
      <c r="I27" s="15">
        <v>1</v>
      </c>
      <c r="J27" s="34"/>
      <c r="K27" s="34"/>
      <c r="L27" s="34"/>
      <c r="M27" s="34"/>
      <c r="N27" s="34"/>
      <c r="O27" s="34"/>
      <c r="P27" s="34"/>
      <c r="Q27" s="34"/>
      <c r="R27" s="34"/>
      <c r="T27" s="38"/>
      <c r="U27" s="34"/>
    </row>
    <row r="28" s="2" customFormat="1" ht="30.75" customHeight="1" spans="1:18">
      <c r="A28" s="18"/>
      <c r="B28" s="15" t="s">
        <v>24</v>
      </c>
      <c r="C28" s="19" t="s">
        <v>37</v>
      </c>
      <c r="D28" s="15">
        <f>14+12</f>
        <v>26</v>
      </c>
      <c r="E28" s="15">
        <f>5+5+12</f>
        <v>22</v>
      </c>
      <c r="F28" s="15">
        <v>1</v>
      </c>
      <c r="G28" s="15">
        <v>2</v>
      </c>
      <c r="H28" s="15">
        <v>7</v>
      </c>
      <c r="I28" s="15">
        <v>1</v>
      </c>
      <c r="J28" s="34"/>
      <c r="K28" s="34"/>
      <c r="L28" s="34"/>
      <c r="M28" s="34"/>
      <c r="N28" s="34"/>
      <c r="O28" s="34"/>
      <c r="P28" s="34"/>
      <c r="Q28" s="34"/>
      <c r="R28" s="34"/>
    </row>
    <row r="29" s="2" customFormat="1" ht="30.75" customHeight="1" spans="1:18">
      <c r="A29" s="18"/>
      <c r="B29" s="20" t="s">
        <v>32</v>
      </c>
      <c r="C29" s="23" t="s">
        <v>33</v>
      </c>
      <c r="D29" s="22">
        <f>14</f>
        <v>14</v>
      </c>
      <c r="E29" s="22">
        <v>26</v>
      </c>
      <c r="F29" s="22">
        <v>1</v>
      </c>
      <c r="G29" s="22">
        <v>2</v>
      </c>
      <c r="H29" s="22">
        <v>7</v>
      </c>
      <c r="I29" s="22">
        <v>1</v>
      </c>
      <c r="J29" s="35"/>
      <c r="K29" s="36"/>
      <c r="L29" s="27"/>
      <c r="M29" s="27"/>
      <c r="N29" s="27"/>
      <c r="O29" s="27"/>
      <c r="P29" s="27"/>
      <c r="Q29" s="27"/>
      <c r="R29" s="27"/>
    </row>
    <row r="30" s="2" customFormat="1" ht="30.75" customHeight="1" spans="1:9">
      <c r="A30" s="18"/>
      <c r="B30" s="20" t="s">
        <v>34</v>
      </c>
      <c r="C30" s="23" t="s">
        <v>35</v>
      </c>
      <c r="D30" s="22">
        <v>53</v>
      </c>
      <c r="E30" s="22">
        <v>92</v>
      </c>
      <c r="F30" s="22">
        <v>3</v>
      </c>
      <c r="G30" s="22">
        <v>6</v>
      </c>
      <c r="H30" s="22">
        <v>27</v>
      </c>
      <c r="I30" s="22">
        <v>6</v>
      </c>
    </row>
    <row r="31" s="2" customFormat="1" ht="15.75" customHeight="1" spans="1:9">
      <c r="A31" s="17"/>
      <c r="B31" s="17"/>
      <c r="C31" s="17"/>
      <c r="D31" s="17"/>
      <c r="E31" s="17"/>
      <c r="F31" s="17"/>
      <c r="G31" s="17"/>
      <c r="H31" s="17"/>
      <c r="I31" s="17"/>
    </row>
    <row r="32" ht="32.25" customHeight="1" spans="1:9">
      <c r="A32" s="18">
        <v>5</v>
      </c>
      <c r="B32" s="10" t="s">
        <v>16</v>
      </c>
      <c r="C32" s="11"/>
      <c r="D32" s="11"/>
      <c r="E32" s="11"/>
      <c r="F32" s="11"/>
      <c r="G32" s="11"/>
      <c r="H32" s="11"/>
      <c r="I32" s="32"/>
    </row>
    <row r="33" s="2" customFormat="1" ht="26.25" customHeight="1" spans="1:21">
      <c r="A33" s="18"/>
      <c r="B33" s="15" t="s">
        <v>22</v>
      </c>
      <c r="C33" s="19" t="s">
        <v>23</v>
      </c>
      <c r="D33" s="15">
        <v>4</v>
      </c>
      <c r="E33" s="15">
        <v>3</v>
      </c>
      <c r="F33" s="15">
        <v>2</v>
      </c>
      <c r="G33" s="15">
        <v>2</v>
      </c>
      <c r="H33" s="15">
        <v>2</v>
      </c>
      <c r="I33" s="15">
        <v>0</v>
      </c>
      <c r="J33" s="34"/>
      <c r="K33" s="34"/>
      <c r="L33" s="34"/>
      <c r="M33" s="34"/>
      <c r="N33" s="34"/>
      <c r="O33" s="34"/>
      <c r="P33" s="34"/>
      <c r="Q33" s="34"/>
      <c r="R33" s="34"/>
      <c r="T33" s="38"/>
      <c r="U33" s="34"/>
    </row>
    <row r="34" s="2" customFormat="1" ht="25.5" customHeight="1" spans="1:18">
      <c r="A34" s="18"/>
      <c r="B34" s="20" t="s">
        <v>32</v>
      </c>
      <c r="C34" s="23" t="s">
        <v>40</v>
      </c>
      <c r="D34" s="22">
        <v>5</v>
      </c>
      <c r="E34" s="22">
        <v>2</v>
      </c>
      <c r="F34" s="22">
        <v>2</v>
      </c>
      <c r="G34" s="22">
        <v>2</v>
      </c>
      <c r="H34" s="22">
        <v>2</v>
      </c>
      <c r="I34" s="22">
        <v>0</v>
      </c>
      <c r="J34" s="35"/>
      <c r="K34" s="36"/>
      <c r="L34" s="27"/>
      <c r="M34" s="27"/>
      <c r="N34" s="27"/>
      <c r="O34" s="27"/>
      <c r="P34" s="27"/>
      <c r="Q34" s="27"/>
      <c r="R34" s="27"/>
    </row>
    <row r="35" s="2" customFormat="1" ht="15.75" customHeight="1" spans="1:9">
      <c r="A35" s="17"/>
      <c r="B35" s="17"/>
      <c r="C35" s="17"/>
      <c r="D35" s="17"/>
      <c r="E35" s="17"/>
      <c r="F35" s="17"/>
      <c r="G35" s="17"/>
      <c r="H35" s="17"/>
      <c r="I35" s="17"/>
    </row>
    <row r="36" ht="32.25" customHeight="1" spans="1:9">
      <c r="A36" s="18">
        <v>5</v>
      </c>
      <c r="B36" s="10" t="s">
        <v>14</v>
      </c>
      <c r="C36" s="11"/>
      <c r="D36" s="11"/>
      <c r="E36" s="11"/>
      <c r="F36" s="11"/>
      <c r="G36" s="11"/>
      <c r="H36" s="11"/>
      <c r="I36" s="32"/>
    </row>
    <row r="37" s="2" customFormat="1" ht="26.25" customHeight="1" spans="1:21">
      <c r="A37" s="18"/>
      <c r="B37" s="15" t="s">
        <v>22</v>
      </c>
      <c r="C37" s="19" t="s">
        <v>23</v>
      </c>
      <c r="D37" s="15">
        <v>2</v>
      </c>
      <c r="E37" s="15">
        <v>0</v>
      </c>
      <c r="F37" s="15">
        <v>1</v>
      </c>
      <c r="G37" s="15">
        <v>0</v>
      </c>
      <c r="H37" s="15">
        <v>2</v>
      </c>
      <c r="I37" s="15">
        <v>3</v>
      </c>
      <c r="J37" s="34"/>
      <c r="K37" s="34"/>
      <c r="L37" s="34"/>
      <c r="M37" s="34"/>
      <c r="N37" s="34"/>
      <c r="O37" s="34"/>
      <c r="P37" s="34"/>
      <c r="Q37" s="34"/>
      <c r="R37" s="34"/>
      <c r="T37" s="38"/>
      <c r="U37" s="34"/>
    </row>
    <row r="38" s="2" customFormat="1" ht="32.25" customHeight="1" spans="1:18">
      <c r="A38" s="18"/>
      <c r="B38" s="15" t="s">
        <v>24</v>
      </c>
      <c r="C38" s="19" t="s">
        <v>37</v>
      </c>
      <c r="D38" s="15">
        <v>2</v>
      </c>
      <c r="E38" s="15">
        <v>0</v>
      </c>
      <c r="F38" s="15">
        <v>4</v>
      </c>
      <c r="G38" s="15">
        <v>0</v>
      </c>
      <c r="H38" s="15">
        <v>14</v>
      </c>
      <c r="I38" s="15">
        <f>[5]DESEMBER!$F$10</f>
        <v>0</v>
      </c>
      <c r="J38" s="34"/>
      <c r="K38" s="34"/>
      <c r="L38" s="34"/>
      <c r="M38" s="34"/>
      <c r="N38" s="34"/>
      <c r="O38" s="34"/>
      <c r="P38" s="34"/>
      <c r="Q38" s="34"/>
      <c r="R38" s="34"/>
    </row>
    <row r="39" s="2" customFormat="1" ht="32.25" customHeight="1" spans="1:18">
      <c r="A39" s="18"/>
      <c r="B39" s="20" t="s">
        <v>32</v>
      </c>
      <c r="C39" s="23" t="s">
        <v>33</v>
      </c>
      <c r="D39" s="22">
        <v>0</v>
      </c>
      <c r="E39" s="15">
        <v>0</v>
      </c>
      <c r="F39" s="15">
        <v>0</v>
      </c>
      <c r="G39" s="22">
        <v>0</v>
      </c>
      <c r="H39" s="22">
        <v>14</v>
      </c>
      <c r="I39" s="22">
        <f>[5]DESEMBER!$J$10</f>
        <v>0</v>
      </c>
      <c r="J39" s="35"/>
      <c r="K39" s="36"/>
      <c r="L39" s="27"/>
      <c r="M39" s="27"/>
      <c r="N39" s="27"/>
      <c r="O39" s="27"/>
      <c r="P39" s="27"/>
      <c r="Q39" s="27"/>
      <c r="R39" s="27"/>
    </row>
    <row r="40" s="2" customFormat="1" ht="32.25" customHeight="1" spans="1:9">
      <c r="A40" s="18"/>
      <c r="B40" s="20" t="s">
        <v>34</v>
      </c>
      <c r="C40" s="23" t="s">
        <v>35</v>
      </c>
      <c r="D40" s="22">
        <v>0</v>
      </c>
      <c r="E40" s="15">
        <v>0</v>
      </c>
      <c r="F40" s="15">
        <v>0</v>
      </c>
      <c r="G40" s="22">
        <v>0</v>
      </c>
      <c r="H40" s="22">
        <v>47</v>
      </c>
      <c r="I40" s="22">
        <f>[5]DESEMBER!$K$10</f>
        <v>0</v>
      </c>
    </row>
    <row r="41" s="2" customFormat="1"/>
    <row r="42" s="2" customFormat="1"/>
    <row r="43" s="2" customFormat="1" spans="2:3">
      <c r="B43" s="24" t="s">
        <v>17</v>
      </c>
      <c r="C43" s="24"/>
    </row>
    <row r="44" s="2" customFormat="1" ht="17.25" spans="2:5">
      <c r="B44" s="25" t="s">
        <v>41</v>
      </c>
      <c r="C44" s="26"/>
      <c r="D44" s="26"/>
      <c r="E44" s="26"/>
    </row>
    <row r="45" s="2" customFormat="1"/>
    <row r="46" s="2" customFormat="1"/>
    <row r="47" s="2" customFormat="1"/>
    <row r="48" s="2" customFormat="1"/>
    <row r="49" s="2" customFormat="1"/>
    <row r="50" s="2" customFormat="1" spans="1:2">
      <c r="A50" s="27"/>
      <c r="B50" s="27"/>
    </row>
    <row r="51" s="2" customFormat="1" spans="1:2">
      <c r="A51" s="28"/>
      <c r="B51" s="28"/>
    </row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</sheetData>
  <mergeCells count="24">
    <mergeCell ref="A2:I2"/>
    <mergeCell ref="A3:I3"/>
    <mergeCell ref="B10:I10"/>
    <mergeCell ref="A13:H13"/>
    <mergeCell ref="B14:I14"/>
    <mergeCell ref="A19:H19"/>
    <mergeCell ref="B20:I20"/>
    <mergeCell ref="A25:H25"/>
    <mergeCell ref="B26:I26"/>
    <mergeCell ref="A31:H31"/>
    <mergeCell ref="B32:I32"/>
    <mergeCell ref="A35:H35"/>
    <mergeCell ref="B36:I36"/>
    <mergeCell ref="B43:C43"/>
    <mergeCell ref="A5:A9"/>
    <mergeCell ref="A10:A12"/>
    <mergeCell ref="A14:A18"/>
    <mergeCell ref="A20:A24"/>
    <mergeCell ref="A26:A30"/>
    <mergeCell ref="A32:A34"/>
    <mergeCell ref="A36:A40"/>
    <mergeCell ref="I5:I6"/>
    <mergeCell ref="B5:C9"/>
    <mergeCell ref="D5:H8"/>
  </mergeCells>
  <pageMargins left="0.68" right="0.4" top="0.48" bottom="0.354330708661417" header="0.73" footer="0.31496062992126"/>
  <pageSetup paperSize="5" scale="70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REKAP</vt:lpstr>
      <vt:lpstr>REKAP PERBENCANA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2022-04-19T03:01:00Z</dcterms:created>
  <cp:lastPrinted>2022-09-12T01:59:00Z</cp:lastPrinted>
  <dcterms:modified xsi:type="dcterms:W3CDTF">2023-02-06T08:58:06Z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0859BBF2EB714819B676EECB7854112E</vt:lpwstr>
  </property>
  <property fmtid="{D5CDD505-2E9C-101B-9397-08002B2CF9AE}" pid="3" name="KSOProductBuildVer">
    <vt:lpwstr>1033-11.2.0.11440</vt:lpwstr>
  </property>
</Properties>
</file>